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3755" windowHeight="6915" activeTab="0"/>
  </bookViews>
  <sheets>
    <sheet name="Cubierta" sheetId="1" r:id="rId1"/>
    <sheet name="Supuestos" sheetId="2" r:id="rId2"/>
    <sheet name="Resultados Financieros" sheetId="3" r:id="rId3"/>
  </sheets>
  <definedNames>
    <definedName name="_xlnm.Print_Area" localSheetId="0">'Cubierta'!$B$2:$T$24</definedName>
  </definedNames>
  <calcPr fullCalcOnLoad="1" iterate="1" iterateCount="100" iterateDelta="0.001"/>
</workbook>
</file>

<file path=xl/sharedStrings.xml><?xml version="1.0" encoding="utf-8"?>
<sst xmlns="http://schemas.openxmlformats.org/spreadsheetml/2006/main" count="374" uniqueCount="197">
  <si>
    <t>Proyecciones Financieras de ECOPETROL</t>
  </si>
  <si>
    <t>Preparado por Ecopetrol</t>
  </si>
  <si>
    <t>Agosto 2007</t>
  </si>
  <si>
    <t xml:space="preserve">DESCARGO DE RESPONSABILIDAD  - DISCLAIMER </t>
  </si>
  <si>
    <t xml:space="preserve">proyecciones establecidas en este documento, ni tampoco el deber de actualizarlo, modificarlo o complementarlo con base en hechos ocurridos con posterioridad a su publicación. </t>
  </si>
  <si>
    <r>
      <t>•</t>
    </r>
    <r>
      <rPr>
        <sz val="12"/>
        <color indexed="63"/>
        <rFont val="Helvetica"/>
        <family val="2"/>
      </rPr>
      <t xml:space="preserve">Se considera indispensable la lectura del Prospecto de Información del Programa para que los potenciales inversionistas pueda evaluar adecuadamente la conveniencia de la operación. </t>
    </r>
  </si>
  <si>
    <r>
      <t>•</t>
    </r>
    <r>
      <rPr>
        <sz val="12"/>
        <color indexed="63"/>
        <rFont val="Helvetica"/>
        <family val="2"/>
      </rPr>
      <t xml:space="preserve">Este documento fue elaborado por Ecopetrol S.A. (en adelante la “Sociedad”), con la finalidad de suministrar al mercado y a los interesados en el Programa de Emisión y Colocación de Acciones (en adelante el “Programa”) cierta información adicional sobre la Sociedad y sus proyecciones futuras. Las acciones ordinarias que se van a ofrecer a través del Programa fueron inscritas en el Registro Nacional de Valores y Emisores de conformidad con lo señalado en la Resolución 1314 de 2007 expedida por la Superintendencia Financiera de Colombia y modificada por la Resolución 1404 de 2007 de esa misma entidad. </t>
    </r>
  </si>
  <si>
    <r>
      <t>•</t>
    </r>
    <r>
      <rPr>
        <sz val="12"/>
        <color indexed="63"/>
        <rFont val="Helvetica"/>
        <family val="2"/>
      </rPr>
      <t>Este documento contiene proyecciones futuras relacionadas con el desarrollo probable del negocio y los resultados estimados de la Sociedad. Tales proyecciones incluyen información referente a estimaciones, aproximaciones, o expectativas actuales de la compañía relacionadas al futuro financiero y sus resultados operacionales. Se advierte a los potenciales inversionistas que las declaraciones, proyecciones, informaciones o datos sobre el futuro de la compañía no son garantía del desempeño, riesgo o incertidumbre que se pueda presentar con posterioridad. Adicionalmente, se advierte que los resultados reales pueden fluctuar en relación con las proyecciones futuras de la sociedad, debido a factores diversos que se encuentran fuera del control del emisor. Ni la Sociedad ni BANCA DE INVERSIÓN BANCOLOMBIA S.A. CORPORACIÓN FINANCIERA, como Banca de Inversión local para el Programa de Emisión y Colocación de Acciones de Ecopetrol, así como sus subcontratistas, directores, funcionarios, socios, empleados, agentes, representantes, consejeros o asesores y cualquier otro asesor financiero, legal involucrado en la oferta asumen responsabilidad alguna por la información aquí contenida, ni obligación alguna de revisar las</t>
    </r>
  </si>
  <si>
    <r>
      <t>•</t>
    </r>
    <r>
      <rPr>
        <sz val="12"/>
        <color indexed="63"/>
        <rFont val="Helvetica"/>
        <family val="2"/>
      </rPr>
      <t xml:space="preserve">La información divulgada a través del presente documento tiene un carácter informativo e  ilustrativo, y no podrá ser suministrada a terceras personas, ni reproducida, copiada, distribuida, utilizada o comercializada sin la autorización previa y por escrito de la Sociedad. </t>
    </r>
  </si>
  <si>
    <r>
      <t>•</t>
    </r>
    <r>
      <rPr>
        <sz val="12"/>
        <color indexed="63"/>
        <rFont val="Helvetica"/>
        <family val="2"/>
      </rPr>
      <t xml:space="preserve">La decisión de inversión debe basarse en el examen que los potenciales inversionistas hagan de la Sociedad, los términos del Programa y las Acciones ofrecidas en desarrollo del mismo. Dicho examen deberá incluir las ventajas, desventajas y riesgos inherentes a la inversión. Los destinatarios del presente documento no deberán interpretar la información suministrada como un consejo, concepto u opinión legal, de negocios o tributario. </t>
    </r>
  </si>
  <si>
    <r>
      <t>•</t>
    </r>
    <r>
      <rPr>
        <sz val="12"/>
        <color indexed="63"/>
        <rFont val="Helvetica"/>
        <family val="2"/>
      </rPr>
      <t>Se recuerda a los potenciales inversionistas que de acuerdo con lo establecido en la sección 3.10 del Reglamento del Programa de Emisión y Colocación “</t>
    </r>
    <r>
      <rPr>
        <i/>
        <sz val="12"/>
        <color indexed="63"/>
        <rFont val="Helvetica"/>
        <family val="2"/>
      </rPr>
      <t>La decisión de presentar o no Aceptación a una Oferta será una decisión libre e independiente de los Aceptantes, basada en sus propios análisis, investigaciones, exámenes, inspecciones, y no en documento, material o información alguna, o en comentario o sugerencia alguna, provenientes del Gobierno Nacional, del MME, Ecopetrol o de cualquiera de sus representantes, administradores, funcionarios, integrantes o asesores”</t>
    </r>
    <r>
      <rPr>
        <sz val="12"/>
        <color indexed="63"/>
        <rFont val="Helvetica"/>
        <family val="2"/>
      </rPr>
      <t xml:space="preserve">. </t>
    </r>
  </si>
  <si>
    <t>Proyecciones Financieras</t>
  </si>
  <si>
    <t>1. INGRESOS</t>
  </si>
  <si>
    <t>Precios</t>
  </si>
  <si>
    <t>Unidades</t>
  </si>
  <si>
    <r>
      <t>Precios del WTI</t>
    </r>
    <r>
      <rPr>
        <vertAlign val="superscript"/>
        <sz val="10"/>
        <rFont val="Trebuchet MS"/>
        <family val="2"/>
      </rPr>
      <t>1</t>
    </r>
  </si>
  <si>
    <t>USD 07/BPE</t>
  </si>
  <si>
    <r>
      <t>Precio promedio crudos de exportación</t>
    </r>
    <r>
      <rPr>
        <vertAlign val="superscript"/>
        <sz val="10"/>
        <rFont val="Trebuchet MS"/>
        <family val="2"/>
      </rPr>
      <t>2</t>
    </r>
  </si>
  <si>
    <t>Spread crudos de exportación</t>
  </si>
  <si>
    <r>
      <t>Precio promedio crudos de venta nacional (RCSA)</t>
    </r>
    <r>
      <rPr>
        <vertAlign val="superscript"/>
        <sz val="10"/>
        <rFont val="Trebuchet MS"/>
        <family val="2"/>
      </rPr>
      <t>2</t>
    </r>
  </si>
  <si>
    <t>Spread crudos de venta nacional</t>
  </si>
  <si>
    <t>Tarifa promedio de venta de gas en campo</t>
  </si>
  <si>
    <t>USD 07/MMBTU</t>
  </si>
  <si>
    <r>
      <t>Precio promedio refinados de venta nacional</t>
    </r>
    <r>
      <rPr>
        <vertAlign val="superscript"/>
        <sz val="10"/>
        <rFont val="Trebuchet MS"/>
        <family val="2"/>
      </rPr>
      <t>3</t>
    </r>
  </si>
  <si>
    <r>
      <t>Precio promedio productos refinados para exportación</t>
    </r>
    <r>
      <rPr>
        <vertAlign val="superscript"/>
        <sz val="10"/>
        <rFont val="Trebuchet MS"/>
        <family val="2"/>
      </rPr>
      <t>3</t>
    </r>
  </si>
  <si>
    <t>Tarifa transporte crudo a terceros</t>
  </si>
  <si>
    <r>
      <t>Tarifa transporte promedio refinados</t>
    </r>
    <r>
      <rPr>
        <vertAlign val="superscript"/>
        <sz val="10"/>
        <rFont val="Trebuchet MS"/>
        <family val="2"/>
      </rPr>
      <t>4</t>
    </r>
  </si>
  <si>
    <t>USD 07/Galón</t>
  </si>
  <si>
    <t>Tarifa transporte GLP</t>
  </si>
  <si>
    <t>Conversión Galones / BPE</t>
  </si>
  <si>
    <t>Galones/BPE</t>
  </si>
  <si>
    <t>1. Para el 2007 se tiene en cuenta el promedio entre el precio real del WTI de Enero 01 – Junio 31 y los contratos de NYMEX Agosto – Diciembre. Entre los años 2008 – 2011 se tiene en cuenta los contratos de NYMEX a futuro (Fuente: Bloomberg Agosto 01, 2007). Para el 2012 – 2013 se asume una disminución gradual hasta llegar al precio normalizado el cual se utiliza para el resto de la proyección (2014 – 2036). El precio normalizado se estima con el consenso de los analistas (Fuente. Thomson Analytics)</t>
  </si>
  <si>
    <t>2. Precio promedio de crudos con transporte incluido</t>
  </si>
  <si>
    <t>3. El precio promedio incluye todos los productos de venta o exportaciones :  gasolinas, diesel, petroquímicos, fuel oil, glp, entre otros.  Estos precios se encuentran en puerta de la refinería (malla)</t>
  </si>
  <si>
    <t>4. Transporte entre refinería y puntos de distribución del país y/o puertos para el caso exportación</t>
  </si>
  <si>
    <t>Volúmen</t>
  </si>
  <si>
    <t>Crudo</t>
  </si>
  <si>
    <t>Perfil de producción crudo País</t>
  </si>
  <si>
    <t>KBD</t>
  </si>
  <si>
    <t>Reservas Probadas</t>
  </si>
  <si>
    <t>Reservas Probables</t>
  </si>
  <si>
    <t>Reservas Posibles</t>
  </si>
  <si>
    <t>Perfil de producción crudo País riesgado</t>
  </si>
  <si>
    <t>%</t>
  </si>
  <si>
    <r>
      <t>Perfil de producción Ecopetrol crudo (Certificación)</t>
    </r>
    <r>
      <rPr>
        <vertAlign val="superscript"/>
        <sz val="10"/>
        <rFont val="Trebuchet MS"/>
        <family val="2"/>
      </rPr>
      <t>1</t>
    </r>
  </si>
  <si>
    <t>Perfil de producción crudo riesgado</t>
  </si>
  <si>
    <t>Regalías Socios</t>
  </si>
  <si>
    <t>Regalías</t>
  </si>
  <si>
    <t>Compras Crudo (100%/50%/10%)</t>
  </si>
  <si>
    <t>Disponibilidad ECOPETROL</t>
  </si>
  <si>
    <t>Cargas Refinería Barranca</t>
  </si>
  <si>
    <t>Carga Crudo Nacional Barranca</t>
  </si>
  <si>
    <t>Carga Crudo Importado Barranca</t>
  </si>
  <si>
    <t>Cargas Refinería RCSA</t>
  </si>
  <si>
    <t>Carga Crudo Nacional RCSA</t>
  </si>
  <si>
    <t>Carga Crudo Importado RCSA</t>
  </si>
  <si>
    <t>Crudo Venta Nacional</t>
  </si>
  <si>
    <t>Crudo Venta Exportación</t>
  </si>
  <si>
    <t>Gas</t>
  </si>
  <si>
    <r>
      <t>Perfil de producción gas (Certificación)</t>
    </r>
    <r>
      <rPr>
        <vertAlign val="superscript"/>
        <sz val="10"/>
        <rFont val="Trebuchet MS"/>
        <family val="2"/>
      </rPr>
      <t>1</t>
    </r>
  </si>
  <si>
    <t>GBTUD</t>
  </si>
  <si>
    <t>Perfil de producción gas riesgado</t>
  </si>
  <si>
    <t xml:space="preserve">Regalías Socios  (100%-50%-10%) </t>
  </si>
  <si>
    <t xml:space="preserve">Compras e Importaciones de Gas (100%-50%-10%) </t>
  </si>
  <si>
    <t>Autoconsumo Gas (Barranca y producción)</t>
  </si>
  <si>
    <t>Venta Gas RCSA</t>
  </si>
  <si>
    <t>Venta Gas a Terceros</t>
  </si>
  <si>
    <t>Refinados y Petroquímicos</t>
  </si>
  <si>
    <r>
      <t>Volumen de Venta de Refinados</t>
    </r>
    <r>
      <rPr>
        <vertAlign val="superscript"/>
        <sz val="10"/>
        <rFont val="Trebuchet MS"/>
        <family val="2"/>
      </rPr>
      <t>2</t>
    </r>
  </si>
  <si>
    <t>KBDE</t>
  </si>
  <si>
    <t>Productos Para Venta Local</t>
  </si>
  <si>
    <t>Productos Para Exportaciones</t>
  </si>
  <si>
    <t>Tranferencias Hacia RCSA</t>
  </si>
  <si>
    <t>Productos Petroquìmicos</t>
  </si>
  <si>
    <t>Transporte</t>
  </si>
  <si>
    <t>Transporte Crudos Socios</t>
  </si>
  <si>
    <t>Transporte Refinados</t>
  </si>
  <si>
    <t>Transporte GLP</t>
  </si>
  <si>
    <t>1. Perfil de producción basada en la información de los certificadores de reservas (los certificadores auditaron el 84% el resto de las reservas fue estimada por ECOPETROL). Incluye adición de nafta para los crudos pesados.</t>
  </si>
  <si>
    <t>2. Modelo de optimización de la refinería elaborado por ECOPETROL (PIMS)</t>
  </si>
  <si>
    <t>Nota: Para fines ilustrativos se está usando unas probabiliadad de riesgo para las reservas probadas del 100%, probables del 50% y posibles del 10%.  Los rangos utilizados en la industria sugieren entre 90% y 100% para reservas probadas, 50% y 70% para probables y entre 5% y 15% para posibles</t>
  </si>
  <si>
    <t>2. COSTOS Y GASTOS</t>
  </si>
  <si>
    <t>Precio regalía crudo</t>
  </si>
  <si>
    <t>Volumen regalías socios crudo</t>
  </si>
  <si>
    <t>Volumen regalías ECOPETROL crudo</t>
  </si>
  <si>
    <r>
      <t>Regalías</t>
    </r>
    <r>
      <rPr>
        <vertAlign val="superscript"/>
        <sz val="10"/>
        <rFont val="Trebuchet MS"/>
        <family val="2"/>
      </rPr>
      <t>1</t>
    </r>
  </si>
  <si>
    <t>Tarifa regalía gas</t>
  </si>
  <si>
    <t>Volumen regalías  gas</t>
  </si>
  <si>
    <t>Compras e Importaciones (Crudo, Gas y Refinados)</t>
  </si>
  <si>
    <t>Precio promedio de compra de crudo en campo</t>
  </si>
  <si>
    <t>Compras de crudo</t>
  </si>
  <si>
    <t>Precio promedio de importación de crudo</t>
  </si>
  <si>
    <t>Importaciones de crudo GCB</t>
  </si>
  <si>
    <t>Tarifa promedio compra gas</t>
  </si>
  <si>
    <t>Compras e Importaciones de gas</t>
  </si>
  <si>
    <t>Precios de Compra a RCSA (refinados)</t>
  </si>
  <si>
    <t>Compras a RCSA (refinados + nafta)</t>
  </si>
  <si>
    <t>Precio promedio de Importaciones (refinados)</t>
  </si>
  <si>
    <t>Importaciones (refinados)</t>
  </si>
  <si>
    <r>
      <t>Costos de Upstream</t>
    </r>
    <r>
      <rPr>
        <b/>
        <vertAlign val="superscript"/>
        <sz val="10"/>
        <rFont val="Trebuchet MS"/>
        <family val="2"/>
      </rPr>
      <t>2</t>
    </r>
  </si>
  <si>
    <r>
      <t>Lifting Cost (Costos de Levantamiento)</t>
    </r>
    <r>
      <rPr>
        <vertAlign val="superscript"/>
        <sz val="10"/>
        <rFont val="Trebuchet MS"/>
        <family val="2"/>
      </rPr>
      <t>3</t>
    </r>
  </si>
  <si>
    <t>Volumen total de Producción</t>
  </si>
  <si>
    <t>Producción Crudo</t>
  </si>
  <si>
    <t>Producción gas</t>
  </si>
  <si>
    <t>Conversión gas</t>
  </si>
  <si>
    <t>MMBTU/BPE</t>
  </si>
  <si>
    <t>Costos de Refinación</t>
  </si>
  <si>
    <r>
      <t>Costo por barril refinado</t>
    </r>
    <r>
      <rPr>
        <vertAlign val="superscript"/>
        <sz val="10"/>
        <rFont val="Trebuchet MS"/>
        <family val="2"/>
      </rPr>
      <t>3</t>
    </r>
  </si>
  <si>
    <t>Cargas a la Refinería</t>
  </si>
  <si>
    <t>Costos de Transporte</t>
  </si>
  <si>
    <r>
      <t>Costo Km transportado (Oleoducto + Poliducto)</t>
    </r>
    <r>
      <rPr>
        <vertAlign val="superscript"/>
        <sz val="10"/>
        <rFont val="Trebuchet MS"/>
        <family val="2"/>
      </rPr>
      <t>3</t>
    </r>
  </si>
  <si>
    <t>USD 07/BPE/Km Trans</t>
  </si>
  <si>
    <t>Barril Kilometro Transportado (Oleoducto + Poliducto)</t>
  </si>
  <si>
    <t>Barril/Km Trans</t>
  </si>
  <si>
    <t>Hurtos y Contrabandos</t>
  </si>
  <si>
    <t>MM USD 07</t>
  </si>
  <si>
    <t>Transporte Carrotanques</t>
  </si>
  <si>
    <t xml:space="preserve">Volumen </t>
  </si>
  <si>
    <t>Tarifa promedio carrotanques</t>
  </si>
  <si>
    <r>
      <t>Transporte fijo Ocensa (crudo)</t>
    </r>
    <r>
      <rPr>
        <vertAlign val="superscript"/>
        <sz val="10"/>
        <rFont val="Trebuchet MS"/>
        <family val="2"/>
      </rPr>
      <t>4</t>
    </r>
  </si>
  <si>
    <t>OPEX Corporativo</t>
  </si>
  <si>
    <t>Corporativo</t>
  </si>
  <si>
    <t>Suministro y Mercadeo</t>
  </si>
  <si>
    <t>Costo Laboral soporte a RCSA</t>
  </si>
  <si>
    <t>Robos</t>
  </si>
  <si>
    <t>Volumen Robado</t>
  </si>
  <si>
    <t>Precio promedio productos robados</t>
  </si>
  <si>
    <t>Comercialización</t>
  </si>
  <si>
    <t>Transporte de gas a terceros</t>
  </si>
  <si>
    <t>Transporte de gas propio</t>
  </si>
  <si>
    <t>Transporte productos (combustóleo)</t>
  </si>
  <si>
    <t>Transporte Ocensa (crudo)</t>
  </si>
  <si>
    <t>Gastos de Importación e Exportación</t>
  </si>
  <si>
    <t>Fletes</t>
  </si>
  <si>
    <t>Tarifa Fluvial promedio</t>
  </si>
  <si>
    <t>Administrativos</t>
  </si>
  <si>
    <t>1. Promedio ponderado de regalías de crudo y gas de acuerdo a los contratos</t>
  </si>
  <si>
    <t>2. OPEX de producción estimado por los auditores de reservas y validado por ECOPETROL</t>
  </si>
  <si>
    <t>3. Incluye solamente los costos de caja (desembolsables)</t>
  </si>
  <si>
    <t>4. OCENSA es una filial de ECP y presta servicios de transporte crudo.</t>
  </si>
  <si>
    <t>Nota: Para fines ilustrativos la información presenta una probabilidad de riesgo para las reservas probadas del 100%, probables del 50% y posibles del 10%</t>
  </si>
  <si>
    <t>3. CAPEX</t>
  </si>
  <si>
    <t>CAPEX</t>
  </si>
  <si>
    <r>
      <t>Upstream (Producción)</t>
    </r>
    <r>
      <rPr>
        <vertAlign val="superscript"/>
        <sz val="10"/>
        <rFont val="Trebuchet MS"/>
        <family val="2"/>
      </rPr>
      <t>1</t>
    </r>
  </si>
  <si>
    <t>Refinación</t>
  </si>
  <si>
    <r>
      <t>Costos de Abandono</t>
    </r>
    <r>
      <rPr>
        <b/>
        <vertAlign val="superscript"/>
        <sz val="10"/>
        <rFont val="Trebuchet MS"/>
        <family val="2"/>
      </rPr>
      <t>2</t>
    </r>
  </si>
  <si>
    <r>
      <t>Costos de abandono y taponamiento</t>
    </r>
    <r>
      <rPr>
        <vertAlign val="superscript"/>
        <sz val="10"/>
        <rFont val="Trebuchet MS"/>
        <family val="2"/>
      </rPr>
      <t>3</t>
    </r>
  </si>
  <si>
    <t>Fuente: ECOPETROL (al menos de que se diga lo contrario)</t>
  </si>
  <si>
    <t>1. CAPEX estimado por ECOPETROL en los proyectos donde más certeza se tiene, el resto del CAPEX es estimado por los auditores de reservas</t>
  </si>
  <si>
    <t>2. Costos de abandono estimados parcialmente por ECOPETROL y parcialmente por los audotores de reservas</t>
  </si>
  <si>
    <t>3. El costo de abandono y taponamiento total de todos los pozos de la Compañía asciende a US$730mm</t>
  </si>
  <si>
    <t>Nota: Información  basada en una probabilidad de riesgo para las reservas probadas del 100%, probables del 50% y posibles del 10%</t>
  </si>
  <si>
    <t>4. NO DESEMBOLSABLES</t>
  </si>
  <si>
    <t>Depreciaciones y Amortizaciones</t>
  </si>
  <si>
    <t>NOTA: se incluyen amortizaciones por cálculo actuarial, depreciaciones de activos por el método de línea recta y amortizaciones de recursos naturales con el método de unidades de producción</t>
  </si>
  <si>
    <r>
      <t>5. EXPLORACIÓN</t>
    </r>
    <r>
      <rPr>
        <b/>
        <vertAlign val="superscript"/>
        <sz val="12"/>
        <rFont val="Trebuchet MS"/>
        <family val="2"/>
      </rPr>
      <t>1</t>
    </r>
  </si>
  <si>
    <t>Precio promedio crudo exploración</t>
  </si>
  <si>
    <t>Tarifa promedio gas exploración</t>
  </si>
  <si>
    <t>Perfiles de producción</t>
  </si>
  <si>
    <t>Portafolio de Exploración Crudo</t>
  </si>
  <si>
    <t>Portafolio de Exploración Gas</t>
  </si>
  <si>
    <t>Nueva Actividad Crudo Nacional</t>
  </si>
  <si>
    <t>Nueva Actividad Gas Nacional</t>
  </si>
  <si>
    <t>Nueva Actividad VPR</t>
  </si>
  <si>
    <t>Nueva Actividad Internacional</t>
  </si>
  <si>
    <t>Costos y Gastos</t>
  </si>
  <si>
    <r>
      <t>OPEX Exploración nómina fija</t>
    </r>
    <r>
      <rPr>
        <vertAlign val="superscript"/>
        <sz val="10"/>
        <rFont val="Trebuchet MS"/>
        <family val="2"/>
      </rPr>
      <t>3</t>
    </r>
  </si>
  <si>
    <t>OPEX producción por adición de exploración</t>
  </si>
  <si>
    <t>CAPEX Portafolio Exploración</t>
  </si>
  <si>
    <r>
      <t>Gastos Exploratorios (Inversión no Exitosa)</t>
    </r>
    <r>
      <rPr>
        <vertAlign val="superscript"/>
        <sz val="10"/>
        <rFont val="Trebuchet MS"/>
        <family val="2"/>
      </rPr>
      <t>2</t>
    </r>
  </si>
  <si>
    <t>CAPEX Nueva Actividad VPR</t>
  </si>
  <si>
    <t>CAPEX de desarrollo proyectos Exploración</t>
  </si>
  <si>
    <t>1. No incluye compra de reservas</t>
  </si>
  <si>
    <t>2. La inversión considerada como no exitosa se lleva directamente el gasto. Para el calculo del EBITDAX se le debe sumar este rubro al EBITDA.  % 26 promedio como tasa histórica</t>
  </si>
  <si>
    <t>3. Independiente de que los proyectos de exploración resultaren exitosos o no, se incluye la nómina fija de exploración</t>
  </si>
  <si>
    <t xml:space="preserve">NOTA: El escenario de exploración corresponde a un P90, con tasas de éxito de proyectos entre 15% y 20% </t>
  </si>
  <si>
    <t>Resultados Financieros</t>
  </si>
  <si>
    <t>Estado de Resultados</t>
  </si>
  <si>
    <t>Ventas Nacionales</t>
  </si>
  <si>
    <t>Productos Refinados</t>
  </si>
  <si>
    <t>Crudo Local</t>
  </si>
  <si>
    <t>Exploración Gas</t>
  </si>
  <si>
    <r>
      <t>Otros</t>
    </r>
    <r>
      <rPr>
        <vertAlign val="superscript"/>
        <sz val="10"/>
        <rFont val="Trebuchet MS"/>
        <family val="2"/>
      </rPr>
      <t>1</t>
    </r>
  </si>
  <si>
    <t>Exportaciones</t>
  </si>
  <si>
    <t>Crudos</t>
  </si>
  <si>
    <t>Crudo Exploración</t>
  </si>
  <si>
    <t>Ingresos Operacionales</t>
  </si>
  <si>
    <t>Compras</t>
  </si>
  <si>
    <t>Importaciones</t>
  </si>
  <si>
    <t>Costos de Producción</t>
  </si>
  <si>
    <t>Administrativo</t>
  </si>
  <si>
    <r>
      <t>Exploración Fijo</t>
    </r>
    <r>
      <rPr>
        <vertAlign val="superscript"/>
        <sz val="10"/>
        <rFont val="Trebuchet MS"/>
        <family val="2"/>
      </rPr>
      <t>2</t>
    </r>
  </si>
  <si>
    <t>Costo producción por Exploración</t>
  </si>
  <si>
    <t>EBITDA</t>
  </si>
  <si>
    <t>1. Otros incluye el fee de operación de la refinería de Cartagena y la reventa del transporte de gas</t>
  </si>
  <si>
    <t>2. Los gastos de exploración considerados son los gastos fijos de esta unidad de negocio</t>
  </si>
  <si>
    <t>Cifras económicas en Millones de dólares constantes de 2007</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</si>
</sst>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quot;A&quot;"/>
    <numFmt numFmtId="165" formatCode="0&quot;B&quot;"/>
    <numFmt numFmtId="166" formatCode="#,##0;\(#,##0\);&quot;--&quot;"/>
    <numFmt numFmtId="167" formatCode="0.0"/>
    <numFmt numFmtId="168" formatCode="_(* #,##0.00_);_(* \(#,##0.00\);_(* &quot;-&quot;??_);_(@_)"/>
    <numFmt numFmtId="169" formatCode="_(* #,##0.0_);_(* \(#,##0.0\);_(* &quot;-&quot;??_);_(@_)"/>
    <numFmt numFmtId="170" formatCode="0.000"/>
    <numFmt numFmtId="171" formatCode="_(* #,##0_);_(* \(#,##0\);_(* &quot;-&quot;??_);_(@_)"/>
    <numFmt numFmtId="172" formatCode="0.0%"/>
    <numFmt numFmtId="173" formatCode="_ * #,##0.0_ ;_ * \-#,##0.0_ ;_ * &quot;-&quot;?_ ;_ @_ "/>
    <numFmt numFmtId="174" formatCode="_(* #,##0.0000_);_(* \(#,##0.0000\);_(* &quot;-&quot;??_);_(@_)"/>
  </numFmts>
  <fonts count="28">
    <font>
      <sz val="10"/>
      <name val="Arial"/>
      <family val="0"/>
    </font>
    <font>
      <sz val="10"/>
      <color indexed="16"/>
      <name val="Arial"/>
      <family val="2"/>
    </font>
    <font>
      <b/>
      <sz val="10"/>
      <color indexed="16"/>
      <name val="Arial"/>
      <family val="2"/>
    </font>
    <font>
      <b/>
      <sz val="10"/>
      <name val="Arial"/>
      <family val="2"/>
    </font>
    <font>
      <b/>
      <sz val="20"/>
      <name val="Arial"/>
      <family val="2"/>
    </font>
    <font>
      <sz val="10"/>
      <color indexed="23"/>
      <name val="Arial"/>
      <family val="2"/>
    </font>
    <font>
      <sz val="10"/>
      <color indexed="17"/>
      <name val="Arial"/>
      <family val="2"/>
    </font>
    <font>
      <sz val="10"/>
      <color indexed="59"/>
      <name val="Arial"/>
      <family val="2"/>
    </font>
    <font>
      <b/>
      <sz val="10"/>
      <color indexed="17"/>
      <name val="Arial"/>
      <family val="2"/>
    </font>
    <font>
      <b/>
      <sz val="12"/>
      <color indexed="63"/>
      <name val="Helvetica"/>
      <family val="2"/>
    </font>
    <font>
      <sz val="6.7"/>
      <color indexed="56"/>
      <name val="Helvetica"/>
      <family val="2"/>
    </font>
    <font>
      <sz val="12"/>
      <color indexed="63"/>
      <name val="Helvetica"/>
      <family val="2"/>
    </font>
    <font>
      <i/>
      <sz val="12"/>
      <color indexed="63"/>
      <name val="Helvetica"/>
      <family val="2"/>
    </font>
    <font>
      <sz val="10"/>
      <name val="Trebuchet MS"/>
      <family val="2"/>
    </font>
    <font>
      <sz val="14"/>
      <color indexed="59"/>
      <name val="Trebuchet MS"/>
      <family val="2"/>
    </font>
    <font>
      <b/>
      <sz val="12"/>
      <name val="Trebuchet MS"/>
      <family val="2"/>
    </font>
    <font>
      <b/>
      <sz val="10"/>
      <color indexed="63"/>
      <name val="Trebuchet MS"/>
      <family val="2"/>
    </font>
    <font>
      <b/>
      <sz val="10"/>
      <color indexed="9"/>
      <name val="Trebuchet MS"/>
      <family val="2"/>
    </font>
    <font>
      <vertAlign val="superscript"/>
      <sz val="10"/>
      <name val="Trebuchet MS"/>
      <family val="2"/>
    </font>
    <font>
      <sz val="10"/>
      <color indexed="10"/>
      <name val="Trebuchet MS"/>
      <family val="2"/>
    </font>
    <font>
      <sz val="8"/>
      <name val="Trebuchet MS"/>
      <family val="2"/>
    </font>
    <font>
      <b/>
      <sz val="10"/>
      <color indexed="17"/>
      <name val="Trebuchet MS"/>
      <family val="2"/>
    </font>
    <font>
      <sz val="8"/>
      <color indexed="10"/>
      <name val="Arial"/>
      <family val="2"/>
    </font>
    <font>
      <b/>
      <sz val="10"/>
      <name val="Trebuchet MS"/>
      <family val="2"/>
    </font>
    <font>
      <b/>
      <vertAlign val="superscript"/>
      <sz val="10"/>
      <name val="Trebuchet MS"/>
      <family val="2"/>
    </font>
    <font>
      <sz val="10"/>
      <color indexed="12"/>
      <name val="Trebuchet MS"/>
      <family val="2"/>
    </font>
    <font>
      <b/>
      <vertAlign val="superscript"/>
      <sz val="12"/>
      <name val="Trebuchet MS"/>
      <family val="2"/>
    </font>
    <font>
      <sz val="10"/>
      <color indexed="59"/>
      <name val="Trebuchet MS"/>
      <family val="2"/>
    </font>
  </fonts>
  <fills count="4">
    <fill>
      <patternFill/>
    </fill>
    <fill>
      <patternFill patternType="gray125"/>
    </fill>
    <fill>
      <patternFill patternType="solid">
        <fgColor indexed="58"/>
        <bgColor indexed="64"/>
      </patternFill>
    </fill>
    <fill>
      <patternFill patternType="solid">
        <fgColor indexed="50"/>
        <bgColor indexed="64"/>
      </patternFill>
    </fill>
  </fills>
  <borders count="4">
    <border>
      <left/>
      <right/>
      <top/>
      <bottom/>
      <diagonal/>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15">
    <xf numFmtId="0" fontId="0" fillId="0" borderId="0" xfId="0" applyAlignment="1">
      <alignment/>
    </xf>
    <xf numFmtId="0" fontId="1" fillId="0" borderId="0" xfId="19" applyFont="1">
      <alignment/>
      <protection/>
    </xf>
    <xf numFmtId="0" fontId="1" fillId="0" borderId="0" xfId="19" applyFont="1" applyBorder="1">
      <alignment/>
      <protection/>
    </xf>
    <xf numFmtId="164" fontId="2" fillId="0" borderId="0" xfId="19" applyNumberFormat="1" applyFont="1" applyBorder="1">
      <alignment/>
      <protection/>
    </xf>
    <xf numFmtId="165" fontId="2" fillId="0" borderId="0" xfId="19" applyNumberFormat="1" applyFont="1" applyBorder="1">
      <alignment/>
      <protection/>
    </xf>
    <xf numFmtId="3" fontId="1" fillId="0" borderId="0" xfId="19" applyNumberFormat="1" applyFont="1" applyBorder="1">
      <alignment/>
      <protection/>
    </xf>
    <xf numFmtId="0" fontId="3" fillId="0" borderId="0" xfId="19" applyFont="1" applyBorder="1">
      <alignment/>
      <protection/>
    </xf>
    <xf numFmtId="166" fontId="3" fillId="0" borderId="0" xfId="19" applyNumberFormat="1" applyFont="1" applyBorder="1">
      <alignment/>
      <protection/>
    </xf>
    <xf numFmtId="0" fontId="2" fillId="0" borderId="0" xfId="19" applyFont="1" applyBorder="1">
      <alignment/>
      <protection/>
    </xf>
    <xf numFmtId="0" fontId="5" fillId="0" borderId="0" xfId="19" applyFont="1" applyBorder="1">
      <alignment/>
      <protection/>
    </xf>
    <xf numFmtId="0" fontId="6" fillId="0" borderId="0" xfId="19" applyFont="1" applyBorder="1">
      <alignment/>
      <protection/>
    </xf>
    <xf numFmtId="49" fontId="2" fillId="0" borderId="0" xfId="19" applyNumberFormat="1" applyFont="1" applyBorder="1">
      <alignment/>
      <protection/>
    </xf>
    <xf numFmtId="166" fontId="7" fillId="0" borderId="0" xfId="19" applyNumberFormat="1" applyFont="1" applyBorder="1">
      <alignment/>
      <protection/>
    </xf>
    <xf numFmtId="49" fontId="8" fillId="0" borderId="0" xfId="19" applyNumberFormat="1" applyFont="1" applyBorder="1">
      <alignment/>
      <protection/>
    </xf>
    <xf numFmtId="0" fontId="9" fillId="0" borderId="0" xfId="19" applyFont="1">
      <alignment/>
      <protection/>
    </xf>
    <xf numFmtId="0" fontId="13" fillId="0" borderId="0" xfId="0" applyFont="1" applyAlignment="1">
      <alignment/>
    </xf>
    <xf numFmtId="0" fontId="13" fillId="0" borderId="0" xfId="0" applyFont="1" applyFill="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2" borderId="1" xfId="0" applyFont="1" applyFill="1" applyBorder="1" applyAlignment="1">
      <alignment/>
    </xf>
    <xf numFmtId="0" fontId="17" fillId="2" borderId="1" xfId="0" applyFont="1" applyFill="1" applyBorder="1" applyAlignment="1">
      <alignment horizontal="center"/>
    </xf>
    <xf numFmtId="0" fontId="13" fillId="0" borderId="0" xfId="0" applyFont="1" applyAlignment="1">
      <alignment horizontal="center"/>
    </xf>
    <xf numFmtId="167" fontId="13" fillId="0" borderId="0" xfId="0" applyNumberFormat="1" applyFont="1" applyFill="1" applyAlignment="1">
      <alignment/>
    </xf>
    <xf numFmtId="168" fontId="13" fillId="0" borderId="0" xfId="15" applyNumberFormat="1" applyFont="1" applyFill="1" applyAlignment="1">
      <alignment/>
    </xf>
    <xf numFmtId="0" fontId="19" fillId="0" borderId="0" xfId="0" applyFont="1" applyAlignment="1">
      <alignment/>
    </xf>
    <xf numFmtId="169" fontId="13" fillId="0" borderId="0" xfId="15" applyNumberFormat="1" applyFont="1" applyFill="1" applyAlignment="1">
      <alignment/>
    </xf>
    <xf numFmtId="0" fontId="13" fillId="0" borderId="2" xfId="0" applyFont="1" applyBorder="1" applyAlignment="1">
      <alignment/>
    </xf>
    <xf numFmtId="0" fontId="13" fillId="0" borderId="2" xfId="0" applyFont="1" applyBorder="1" applyAlignment="1">
      <alignment horizontal="center"/>
    </xf>
    <xf numFmtId="169" fontId="13" fillId="0" borderId="2" xfId="15" applyNumberFormat="1" applyFont="1" applyFill="1" applyBorder="1" applyAlignment="1">
      <alignment/>
    </xf>
    <xf numFmtId="0" fontId="20" fillId="0" borderId="0" xfId="0" applyNumberFormat="1" applyFont="1" applyAlignment="1">
      <alignment/>
    </xf>
    <xf numFmtId="167" fontId="13" fillId="0" borderId="0" xfId="0" applyNumberFormat="1" applyFont="1" applyAlignment="1">
      <alignment/>
    </xf>
    <xf numFmtId="0" fontId="21" fillId="0" borderId="0" xfId="0" applyFont="1" applyAlignment="1">
      <alignment/>
    </xf>
    <xf numFmtId="0" fontId="13" fillId="0" borderId="0" xfId="0" applyNumberFormat="1" applyFont="1" applyAlignment="1">
      <alignment/>
    </xf>
    <xf numFmtId="170" fontId="22" fillId="0" borderId="0" xfId="0" applyNumberFormat="1" applyFont="1" applyAlignment="1">
      <alignment horizontal="right"/>
    </xf>
    <xf numFmtId="0" fontId="23" fillId="0" borderId="0" xfId="0" applyFont="1" applyAlignment="1">
      <alignment/>
    </xf>
    <xf numFmtId="0" fontId="13" fillId="0" borderId="3" xfId="0" applyFont="1" applyFill="1" applyBorder="1" applyAlignment="1">
      <alignment/>
    </xf>
    <xf numFmtId="0" fontId="13" fillId="0" borderId="3" xfId="0" applyFont="1" applyFill="1" applyBorder="1" applyAlignment="1">
      <alignment horizontal="center"/>
    </xf>
    <xf numFmtId="171" fontId="13" fillId="0" borderId="3" xfId="0" applyNumberFormat="1" applyFont="1" applyFill="1" applyBorder="1" applyAlignment="1">
      <alignment/>
    </xf>
    <xf numFmtId="0" fontId="13" fillId="0" borderId="0" xfId="0" applyFont="1" applyFill="1" applyBorder="1" applyAlignment="1">
      <alignment horizontal="left" indent="1"/>
    </xf>
    <xf numFmtId="0" fontId="13" fillId="0" borderId="0" xfId="0" applyFont="1" applyFill="1" applyBorder="1" applyAlignment="1">
      <alignment horizontal="center"/>
    </xf>
    <xf numFmtId="171" fontId="13" fillId="0" borderId="0" xfId="15" applyNumberFormat="1" applyFont="1" applyFill="1" applyBorder="1" applyAlignment="1">
      <alignment/>
    </xf>
    <xf numFmtId="0" fontId="13" fillId="0" borderId="2" xfId="0" applyFont="1" applyFill="1" applyBorder="1" applyAlignment="1">
      <alignment horizontal="left" indent="1"/>
    </xf>
    <xf numFmtId="0" fontId="13" fillId="0" borderId="2" xfId="0" applyFont="1" applyFill="1" applyBorder="1" applyAlignment="1">
      <alignment horizontal="center"/>
    </xf>
    <xf numFmtId="171" fontId="13" fillId="0" borderId="2" xfId="15" applyNumberFormat="1" applyFont="1" applyFill="1" applyBorder="1" applyAlignment="1">
      <alignment/>
    </xf>
    <xf numFmtId="0" fontId="13" fillId="0" borderId="0" xfId="0" applyFont="1" applyFill="1" applyBorder="1" applyAlignment="1">
      <alignment/>
    </xf>
    <xf numFmtId="0" fontId="13" fillId="0" borderId="0" xfId="0" applyFont="1" applyBorder="1" applyAlignment="1">
      <alignment/>
    </xf>
    <xf numFmtId="9" fontId="13" fillId="0" borderId="0" xfId="0" applyNumberFormat="1" applyFont="1" applyFill="1" applyBorder="1" applyAlignment="1">
      <alignment/>
    </xf>
    <xf numFmtId="9" fontId="13" fillId="0" borderId="2" xfId="0" applyNumberFormat="1" applyFont="1" applyFill="1" applyBorder="1" applyAlignment="1">
      <alignment/>
    </xf>
    <xf numFmtId="9" fontId="13" fillId="0" borderId="0" xfId="20" applyFont="1" applyAlignment="1">
      <alignment/>
    </xf>
    <xf numFmtId="171" fontId="13" fillId="0" borderId="3" xfId="15" applyNumberFormat="1" applyFont="1" applyFill="1" applyBorder="1" applyAlignment="1">
      <alignment/>
    </xf>
    <xf numFmtId="171" fontId="13" fillId="0" borderId="0" xfId="0" applyNumberFormat="1" applyFont="1" applyAlignment="1">
      <alignment/>
    </xf>
    <xf numFmtId="2" fontId="13" fillId="0" borderId="0" xfId="0" applyNumberFormat="1" applyFont="1" applyAlignment="1">
      <alignment/>
    </xf>
    <xf numFmtId="0" fontId="13" fillId="0" borderId="0" xfId="0" applyFont="1" applyFill="1" applyAlignment="1">
      <alignment horizontal="center"/>
    </xf>
    <xf numFmtId="171" fontId="13" fillId="0" borderId="0" xfId="15" applyNumberFormat="1" applyFont="1" applyFill="1" applyAlignment="1">
      <alignment/>
    </xf>
    <xf numFmtId="9" fontId="13" fillId="0" borderId="0" xfId="0" applyNumberFormat="1" applyFont="1" applyFill="1" applyAlignment="1">
      <alignment/>
    </xf>
    <xf numFmtId="0" fontId="23" fillId="0" borderId="3" xfId="0" applyFont="1" applyFill="1" applyBorder="1" applyAlignment="1">
      <alignment/>
    </xf>
    <xf numFmtId="0" fontId="23" fillId="0" borderId="3" xfId="0" applyFont="1" applyFill="1" applyBorder="1" applyAlignment="1">
      <alignment horizontal="center"/>
    </xf>
    <xf numFmtId="169" fontId="23" fillId="0" borderId="3" xfId="0" applyNumberFormat="1" applyFont="1" applyFill="1" applyBorder="1" applyAlignment="1">
      <alignment/>
    </xf>
    <xf numFmtId="171" fontId="23" fillId="0" borderId="3" xfId="0" applyNumberFormat="1" applyFont="1" applyFill="1" applyBorder="1" applyAlignment="1">
      <alignment/>
    </xf>
    <xf numFmtId="0" fontId="23" fillId="0" borderId="0" xfId="0" applyFont="1" applyFill="1" applyBorder="1" applyAlignment="1">
      <alignment/>
    </xf>
    <xf numFmtId="0" fontId="23" fillId="0" borderId="0" xfId="0" applyFont="1" applyFill="1" applyBorder="1" applyAlignment="1">
      <alignment horizontal="center"/>
    </xf>
    <xf numFmtId="171" fontId="23" fillId="0" borderId="0" xfId="0" applyNumberFormat="1" applyFont="1" applyFill="1" applyBorder="1" applyAlignment="1">
      <alignment/>
    </xf>
    <xf numFmtId="171" fontId="13" fillId="0" borderId="0" xfId="0" applyNumberFormat="1" applyFont="1" applyFill="1" applyBorder="1" applyAlignment="1">
      <alignment/>
    </xf>
    <xf numFmtId="0" fontId="13" fillId="0" borderId="2" xfId="0" applyFont="1" applyFill="1" applyBorder="1" applyAlignment="1">
      <alignment/>
    </xf>
    <xf numFmtId="171" fontId="13" fillId="0" borderId="2" xfId="0" applyNumberFormat="1" applyFont="1" applyFill="1" applyBorder="1" applyAlignment="1">
      <alignment/>
    </xf>
    <xf numFmtId="0" fontId="13" fillId="0" borderId="0" xfId="0" applyFont="1" applyFill="1" applyAlignment="1">
      <alignment horizontal="left" indent="1"/>
    </xf>
    <xf numFmtId="0" fontId="13" fillId="0" borderId="3" xfId="0" applyFont="1" applyFill="1" applyBorder="1" applyAlignment="1">
      <alignment horizontal="left"/>
    </xf>
    <xf numFmtId="0" fontId="20" fillId="0" borderId="0" xfId="0" applyNumberFormat="1" applyFont="1" applyFill="1" applyAlignment="1">
      <alignment/>
    </xf>
    <xf numFmtId="9" fontId="13" fillId="0" borderId="0" xfId="20" applyFont="1" applyFill="1" applyAlignment="1">
      <alignment/>
    </xf>
    <xf numFmtId="43" fontId="13" fillId="0" borderId="0" xfId="15" applyFont="1" applyFill="1" applyAlignment="1">
      <alignment/>
    </xf>
    <xf numFmtId="172" fontId="13" fillId="0" borderId="0" xfId="20" applyNumberFormat="1" applyFont="1" applyFill="1" applyAlignment="1">
      <alignment/>
    </xf>
    <xf numFmtId="169" fontId="13" fillId="0" borderId="3" xfId="15" applyNumberFormat="1" applyFont="1" applyFill="1" applyBorder="1" applyAlignment="1">
      <alignment/>
    </xf>
    <xf numFmtId="169" fontId="13" fillId="0" borderId="0" xfId="15" applyNumberFormat="1" applyFont="1" applyFill="1" applyBorder="1" applyAlignment="1">
      <alignment/>
    </xf>
    <xf numFmtId="0" fontId="13" fillId="0" borderId="0" xfId="0" applyFont="1" applyAlignment="1">
      <alignment horizontal="left" indent="1"/>
    </xf>
    <xf numFmtId="0" fontId="13" fillId="0" borderId="3" xfId="0" applyFont="1" applyBorder="1" applyAlignment="1">
      <alignment/>
    </xf>
    <xf numFmtId="0" fontId="13" fillId="0" borderId="3" xfId="0" applyFont="1" applyBorder="1" applyAlignment="1">
      <alignment horizontal="center"/>
    </xf>
    <xf numFmtId="0" fontId="13" fillId="0" borderId="0" xfId="0" applyFont="1" applyBorder="1" applyAlignment="1">
      <alignment horizontal="center"/>
    </xf>
    <xf numFmtId="173" fontId="13" fillId="0" borderId="0" xfId="0" applyNumberFormat="1" applyFont="1" applyAlignment="1">
      <alignment/>
    </xf>
    <xf numFmtId="0" fontId="13" fillId="0" borderId="0" xfId="0" applyFont="1" applyBorder="1" applyAlignment="1">
      <alignment horizontal="left" indent="1"/>
    </xf>
    <xf numFmtId="0" fontId="13" fillId="0" borderId="2" xfId="0" applyFont="1" applyBorder="1" applyAlignment="1">
      <alignment horizontal="left" indent="1"/>
    </xf>
    <xf numFmtId="2" fontId="13" fillId="0" borderId="0" xfId="0" applyNumberFormat="1" applyFont="1" applyFill="1" applyAlignment="1">
      <alignment/>
    </xf>
    <xf numFmtId="174" fontId="13" fillId="0" borderId="3" xfId="15" applyNumberFormat="1" applyFont="1" applyFill="1" applyBorder="1" applyAlignment="1">
      <alignment/>
    </xf>
    <xf numFmtId="0" fontId="23" fillId="0" borderId="0" xfId="0" applyFont="1" applyBorder="1" applyAlignment="1">
      <alignment/>
    </xf>
    <xf numFmtId="0" fontId="13" fillId="0" borderId="1" xfId="0" applyFont="1" applyBorder="1" applyAlignment="1">
      <alignment/>
    </xf>
    <xf numFmtId="0" fontId="13" fillId="0" borderId="1" xfId="0" applyFont="1" applyBorder="1" applyAlignment="1">
      <alignment horizontal="center"/>
    </xf>
    <xf numFmtId="171" fontId="13" fillId="0" borderId="1" xfId="15" applyNumberFormat="1" applyFont="1" applyFill="1" applyBorder="1" applyAlignment="1">
      <alignment/>
    </xf>
    <xf numFmtId="171" fontId="13" fillId="0" borderId="1" xfId="15" applyNumberFormat="1" applyFont="1" applyFill="1" applyBorder="1" applyAlignment="1">
      <alignment horizontal="center"/>
    </xf>
    <xf numFmtId="171" fontId="13" fillId="0" borderId="0" xfId="15" applyNumberFormat="1" applyFont="1" applyFill="1" applyAlignment="1">
      <alignment horizontal="center"/>
    </xf>
    <xf numFmtId="0" fontId="20" fillId="0" borderId="0" xfId="0" applyFont="1" applyAlignment="1">
      <alignment/>
    </xf>
    <xf numFmtId="0" fontId="13" fillId="0" borderId="1" xfId="0" applyFont="1" applyFill="1" applyBorder="1" applyAlignment="1">
      <alignment/>
    </xf>
    <xf numFmtId="9" fontId="25" fillId="0" borderId="0" xfId="20" applyFont="1" applyFill="1" applyAlignment="1">
      <alignment/>
    </xf>
    <xf numFmtId="173" fontId="13" fillId="0" borderId="0" xfId="0" applyNumberFormat="1" applyFont="1" applyFill="1" applyAlignment="1">
      <alignment/>
    </xf>
    <xf numFmtId="169" fontId="25" fillId="0" borderId="0" xfId="15" applyNumberFormat="1" applyFont="1" applyFill="1" applyAlignment="1">
      <alignment/>
    </xf>
    <xf numFmtId="171" fontId="25" fillId="0" borderId="0" xfId="15" applyNumberFormat="1" applyFont="1" applyFill="1" applyAlignment="1">
      <alignment/>
    </xf>
    <xf numFmtId="171" fontId="13" fillId="0" borderId="0" xfId="15" applyNumberFormat="1" applyFont="1" applyFill="1" applyAlignment="1">
      <alignment horizontal="left"/>
    </xf>
    <xf numFmtId="171" fontId="13" fillId="0" borderId="0" xfId="0" applyNumberFormat="1" applyFont="1" applyFill="1" applyAlignment="1">
      <alignment/>
    </xf>
    <xf numFmtId="171" fontId="13" fillId="0" borderId="0" xfId="15" applyNumberFormat="1" applyFont="1" applyAlignment="1">
      <alignment horizontal="center"/>
    </xf>
    <xf numFmtId="171" fontId="13" fillId="0" borderId="0" xfId="15" applyNumberFormat="1" applyFont="1" applyAlignment="1">
      <alignment/>
    </xf>
    <xf numFmtId="0" fontId="13" fillId="0" borderId="0" xfId="0" applyFont="1" applyAlignment="1">
      <alignment horizontal="left"/>
    </xf>
    <xf numFmtId="9" fontId="23" fillId="0" borderId="0" xfId="0" applyNumberFormat="1" applyFont="1" applyAlignment="1">
      <alignment/>
    </xf>
    <xf numFmtId="0" fontId="23" fillId="0" borderId="0" xfId="0" applyFont="1" applyAlignment="1">
      <alignment horizontal="left"/>
    </xf>
    <xf numFmtId="0" fontId="23" fillId="0" borderId="0" xfId="0" applyFont="1" applyAlignment="1">
      <alignment horizontal="center"/>
    </xf>
    <xf numFmtId="171" fontId="23" fillId="0" borderId="0" xfId="15" applyNumberFormat="1" applyFont="1" applyAlignment="1">
      <alignment/>
    </xf>
    <xf numFmtId="171" fontId="27" fillId="0" borderId="0" xfId="15" applyNumberFormat="1" applyFont="1" applyFill="1" applyAlignment="1">
      <alignment/>
    </xf>
    <xf numFmtId="171" fontId="27" fillId="0" borderId="0" xfId="15" applyNumberFormat="1" applyFont="1" applyAlignment="1">
      <alignment/>
    </xf>
    <xf numFmtId="171" fontId="23" fillId="0" borderId="0" xfId="15" applyNumberFormat="1" applyFont="1" applyFill="1" applyAlignment="1">
      <alignment/>
    </xf>
    <xf numFmtId="0" fontId="23" fillId="3" borderId="0" xfId="0" applyFont="1" applyFill="1" applyAlignment="1">
      <alignment/>
    </xf>
    <xf numFmtId="0" fontId="23" fillId="3" borderId="0" xfId="0" applyFont="1" applyFill="1" applyAlignment="1">
      <alignment horizontal="center"/>
    </xf>
    <xf numFmtId="171" fontId="23" fillId="3" borderId="0" xfId="0" applyNumberFormat="1" applyFont="1" applyFill="1" applyAlignment="1">
      <alignment/>
    </xf>
    <xf numFmtId="0" fontId="4" fillId="0" borderId="0" xfId="19" applyFont="1" applyBorder="1" applyAlignment="1">
      <alignment/>
      <protection/>
    </xf>
    <xf numFmtId="0" fontId="10" fillId="0" borderId="0" xfId="0" applyFont="1" applyAlignment="1">
      <alignment horizontal="left" wrapText="1"/>
    </xf>
    <xf numFmtId="0" fontId="11" fillId="0" borderId="0" xfId="0" applyFont="1" applyAlignment="1">
      <alignment horizontal="left" wrapText="1"/>
    </xf>
    <xf numFmtId="0" fontId="20" fillId="0" borderId="3" xfId="0" applyNumberFormat="1" applyFont="1" applyBorder="1" applyAlignment="1">
      <alignment horizontal="left" wrapText="1"/>
    </xf>
    <xf numFmtId="0" fontId="20" fillId="0" borderId="0" xfId="0" applyNumberFormat="1" applyFont="1" applyFill="1" applyAlignment="1">
      <alignment horizontal="left" wrapText="1"/>
    </xf>
  </cellXfs>
  <cellStyles count="7">
    <cellStyle name="Normal" xfId="0"/>
    <cellStyle name="Comma" xfId="15"/>
    <cellStyle name="Comma [0]" xfId="16"/>
    <cellStyle name="Currency" xfId="17"/>
    <cellStyle name="Currency [0]" xfId="18"/>
    <cellStyle name="Normal_Modelo Inversionistas_070822" xfId="19"/>
    <cellStyle name="Percent" xfId="20"/>
  </cellStyles>
  <dxfs count="1">
    <dxf>
      <font>
        <b/>
        <i val="0"/>
        <color rgb="FFFFFFFF"/>
      </font>
      <fill>
        <patternFill>
          <bgColor rgb="FFFF00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xdr:row>
      <xdr:rowOff>95250</xdr:rowOff>
    </xdr:from>
    <xdr:to>
      <xdr:col>5</xdr:col>
      <xdr:colOff>266700</xdr:colOff>
      <xdr:row>7</xdr:row>
      <xdr:rowOff>76200</xdr:rowOff>
    </xdr:to>
    <xdr:pic>
      <xdr:nvPicPr>
        <xdr:cNvPr id="1" name="Picture 1"/>
        <xdr:cNvPicPr preferRelativeResize="1">
          <a:picLocks noChangeAspect="1"/>
        </xdr:cNvPicPr>
      </xdr:nvPicPr>
      <xdr:blipFill>
        <a:blip r:embed="rId1"/>
        <a:stretch>
          <a:fillRect/>
        </a:stretch>
      </xdr:blipFill>
      <xdr:spPr>
        <a:xfrm>
          <a:off x="533400" y="257175"/>
          <a:ext cx="2581275" cy="952500"/>
        </a:xfrm>
        <a:prstGeom prst="rect">
          <a:avLst/>
        </a:prstGeom>
        <a:noFill/>
        <a:ln w="9525" cmpd="sng">
          <a:noFill/>
        </a:ln>
      </xdr:spPr>
    </xdr:pic>
    <xdr:clientData/>
  </xdr:twoCellAnchor>
  <xdr:twoCellAnchor>
    <xdr:from>
      <xdr:col>1</xdr:col>
      <xdr:colOff>123825</xdr:colOff>
      <xdr:row>1</xdr:row>
      <xdr:rowOff>95250</xdr:rowOff>
    </xdr:from>
    <xdr:to>
      <xdr:col>5</xdr:col>
      <xdr:colOff>266700</xdr:colOff>
      <xdr:row>7</xdr:row>
      <xdr:rowOff>76200</xdr:rowOff>
    </xdr:to>
    <xdr:pic>
      <xdr:nvPicPr>
        <xdr:cNvPr id="2" name="Picture 2"/>
        <xdr:cNvPicPr preferRelativeResize="1">
          <a:picLocks noChangeAspect="1"/>
        </xdr:cNvPicPr>
      </xdr:nvPicPr>
      <xdr:blipFill>
        <a:blip r:embed="rId1"/>
        <a:stretch>
          <a:fillRect/>
        </a:stretch>
      </xdr:blipFill>
      <xdr:spPr>
        <a:xfrm>
          <a:off x="533400" y="257175"/>
          <a:ext cx="25812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T25"/>
  <sheetViews>
    <sheetView showGridLines="0" tabSelected="1" view="pageBreakPreview" zoomScale="70" zoomScaleNormal="70" zoomScaleSheetLayoutView="70" workbookViewId="0" topLeftCell="A1">
      <selection activeCell="A1" sqref="A1"/>
    </sheetView>
  </sheetViews>
  <sheetFormatPr defaultColWidth="11.421875" defaultRowHeight="12.75"/>
  <cols>
    <col min="1" max="1" width="6.140625" style="1" customWidth="1"/>
    <col min="2" max="19" width="9.140625" style="1" customWidth="1"/>
    <col min="20" max="20" width="16.28125" style="1" customWidth="1"/>
    <col min="21" max="16384" width="9.140625" style="1" customWidth="1"/>
  </cols>
  <sheetData>
    <row r="1" spans="2:20" ht="12.75">
      <c r="B1" s="2"/>
      <c r="C1" s="2"/>
      <c r="D1" s="2"/>
      <c r="E1" s="2"/>
      <c r="F1" s="2"/>
      <c r="G1" s="2"/>
      <c r="H1" s="2"/>
      <c r="I1" s="2"/>
      <c r="J1" s="2"/>
      <c r="K1" s="2"/>
      <c r="L1" s="2"/>
      <c r="M1" s="2"/>
      <c r="N1" s="2"/>
      <c r="O1" s="2"/>
      <c r="P1" s="2"/>
      <c r="Q1" s="2"/>
      <c r="R1" s="2"/>
      <c r="S1" s="2"/>
      <c r="T1" s="2"/>
    </row>
    <row r="2" spans="2:20" ht="12.75">
      <c r="B2" s="2"/>
      <c r="C2" s="2"/>
      <c r="D2" s="2"/>
      <c r="E2" s="2"/>
      <c r="F2" s="2"/>
      <c r="G2" s="2"/>
      <c r="H2" s="2"/>
      <c r="I2" s="2"/>
      <c r="J2" s="2"/>
      <c r="K2" s="2"/>
      <c r="L2" s="2"/>
      <c r="M2" s="2"/>
      <c r="N2" s="2"/>
      <c r="O2" s="2"/>
      <c r="P2" s="2"/>
      <c r="Q2" s="2"/>
      <c r="R2" s="2"/>
      <c r="S2" s="2"/>
      <c r="T2" s="2"/>
    </row>
    <row r="3" spans="2:20" ht="12.75">
      <c r="B3" s="2"/>
      <c r="C3" s="2"/>
      <c r="D3" s="2"/>
      <c r="E3" s="2"/>
      <c r="F3" s="3"/>
      <c r="G3" s="3"/>
      <c r="H3" s="3"/>
      <c r="I3" s="4"/>
      <c r="J3" s="4"/>
      <c r="K3" s="4"/>
      <c r="L3" s="4"/>
      <c r="M3" s="4"/>
      <c r="N3" s="4"/>
      <c r="O3" s="2"/>
      <c r="P3" s="2"/>
      <c r="Q3" s="2"/>
      <c r="R3" s="2"/>
      <c r="S3" s="2"/>
      <c r="T3" s="2"/>
    </row>
    <row r="4" spans="2:20" ht="12.75">
      <c r="B4" s="2"/>
      <c r="C4" s="2"/>
      <c r="D4" s="2"/>
      <c r="E4" s="2"/>
      <c r="F4" s="2"/>
      <c r="G4" s="2"/>
      <c r="H4" s="2"/>
      <c r="I4" s="2"/>
      <c r="J4" s="2"/>
      <c r="K4" s="2"/>
      <c r="L4" s="2"/>
      <c r="M4" s="2"/>
      <c r="N4" s="2"/>
      <c r="O4" s="2"/>
      <c r="P4" s="2"/>
      <c r="Q4" s="2"/>
      <c r="R4" s="2"/>
      <c r="S4" s="2"/>
      <c r="T4" s="2"/>
    </row>
    <row r="5" spans="2:20" ht="12.75">
      <c r="B5" s="2"/>
      <c r="C5" s="2"/>
      <c r="D5" s="2"/>
      <c r="E5" s="2"/>
      <c r="F5" s="2"/>
      <c r="G5" s="2"/>
      <c r="H5" s="2"/>
      <c r="I5" s="2"/>
      <c r="J5" s="2"/>
      <c r="K5" s="2"/>
      <c r="L5" s="2"/>
      <c r="M5" s="2"/>
      <c r="N5" s="2"/>
      <c r="O5" s="2"/>
      <c r="P5" s="2"/>
      <c r="Q5" s="2"/>
      <c r="R5" s="2"/>
      <c r="S5" s="2"/>
      <c r="T5" s="2"/>
    </row>
    <row r="6" spans="2:20" ht="12.75">
      <c r="B6" s="2"/>
      <c r="C6" s="2"/>
      <c r="D6" s="2"/>
      <c r="E6" s="2"/>
      <c r="F6" s="2"/>
      <c r="G6" s="2"/>
      <c r="H6" s="2"/>
      <c r="I6" s="2"/>
      <c r="J6" s="2"/>
      <c r="K6" s="2"/>
      <c r="L6" s="2"/>
      <c r="M6" s="2"/>
      <c r="N6" s="2"/>
      <c r="O6" s="2"/>
      <c r="P6" s="2"/>
      <c r="Q6" s="2"/>
      <c r="R6" s="2"/>
      <c r="S6" s="2"/>
      <c r="T6" s="2"/>
    </row>
    <row r="7" spans="2:20" ht="12.75">
      <c r="B7" s="2"/>
      <c r="C7" s="2"/>
      <c r="D7" s="2"/>
      <c r="E7" s="2"/>
      <c r="F7" s="2"/>
      <c r="G7" s="2"/>
      <c r="H7" s="2"/>
      <c r="I7" s="2"/>
      <c r="J7" s="2"/>
      <c r="K7" s="2"/>
      <c r="L7" s="2"/>
      <c r="M7" s="2"/>
      <c r="N7" s="2"/>
      <c r="O7" s="2"/>
      <c r="P7" s="2"/>
      <c r="Q7" s="2"/>
      <c r="R7" s="2"/>
      <c r="S7" s="2"/>
      <c r="T7" s="2"/>
    </row>
    <row r="8" spans="2:20" ht="12.75">
      <c r="B8" s="2"/>
      <c r="C8" s="2"/>
      <c r="D8" s="2"/>
      <c r="E8" s="2"/>
      <c r="F8" s="5"/>
      <c r="G8" s="5"/>
      <c r="H8" s="5"/>
      <c r="I8" s="5"/>
      <c r="J8" s="5"/>
      <c r="K8" s="5"/>
      <c r="L8" s="5"/>
      <c r="M8" s="5"/>
      <c r="N8" s="5"/>
      <c r="O8" s="5"/>
      <c r="P8" s="5"/>
      <c r="Q8" s="5"/>
      <c r="R8" s="5"/>
      <c r="S8" s="5"/>
      <c r="T8" s="5"/>
    </row>
    <row r="9" spans="2:20" ht="12.75">
      <c r="B9" s="2"/>
      <c r="C9" s="2"/>
      <c r="D9" s="2"/>
      <c r="E9" s="2"/>
      <c r="F9" s="5"/>
      <c r="G9" s="5"/>
      <c r="H9" s="5"/>
      <c r="I9" s="5"/>
      <c r="J9" s="5"/>
      <c r="K9" s="5"/>
      <c r="L9" s="5"/>
      <c r="M9" s="5"/>
      <c r="N9" s="5"/>
      <c r="O9" s="2"/>
      <c r="P9" s="2"/>
      <c r="Q9" s="2"/>
      <c r="R9" s="2"/>
      <c r="S9" s="2"/>
      <c r="T9" s="2"/>
    </row>
    <row r="10" spans="2:20" ht="12.75">
      <c r="B10" s="6"/>
      <c r="C10" s="6"/>
      <c r="D10" s="6"/>
      <c r="E10" s="6"/>
      <c r="F10" s="7"/>
      <c r="G10" s="7"/>
      <c r="H10" s="7"/>
      <c r="I10" s="7"/>
      <c r="J10" s="7"/>
      <c r="K10" s="7"/>
      <c r="L10" s="7"/>
      <c r="M10" s="7"/>
      <c r="N10" s="7"/>
      <c r="O10" s="7"/>
      <c r="P10" s="7"/>
      <c r="Q10" s="8"/>
      <c r="R10" s="8"/>
      <c r="S10" s="8"/>
      <c r="T10" s="8"/>
    </row>
    <row r="11" spans="2:20" ht="12.75">
      <c r="B11" s="110" t="s">
        <v>0</v>
      </c>
      <c r="C11" s="110"/>
      <c r="D11" s="110"/>
      <c r="E11" s="110"/>
      <c r="F11" s="110"/>
      <c r="G11" s="110"/>
      <c r="H11" s="110"/>
      <c r="I11" s="110"/>
      <c r="J11" s="110"/>
      <c r="K11" s="110"/>
      <c r="L11" s="110"/>
      <c r="M11" s="110"/>
      <c r="N11" s="110"/>
      <c r="O11" s="110"/>
      <c r="P11" s="110"/>
      <c r="Q11" s="9"/>
      <c r="R11" s="9"/>
      <c r="S11" s="9"/>
      <c r="T11" s="9"/>
    </row>
    <row r="12" spans="2:20" ht="12.75">
      <c r="B12" s="110"/>
      <c r="C12" s="110"/>
      <c r="D12" s="110"/>
      <c r="E12" s="110"/>
      <c r="F12" s="110"/>
      <c r="G12" s="110"/>
      <c r="H12" s="110"/>
      <c r="I12" s="110"/>
      <c r="J12" s="110"/>
      <c r="K12" s="110"/>
      <c r="L12" s="110"/>
      <c r="M12" s="110"/>
      <c r="N12" s="110"/>
      <c r="O12" s="110"/>
      <c r="P12" s="110"/>
      <c r="Q12" s="9"/>
      <c r="R12" s="9"/>
      <c r="S12" s="9"/>
      <c r="T12" s="9"/>
    </row>
    <row r="13" spans="2:20" ht="12.75">
      <c r="B13" s="2"/>
      <c r="C13" s="2"/>
      <c r="D13" s="2"/>
      <c r="E13" s="2"/>
      <c r="F13" s="5"/>
      <c r="G13" s="5"/>
      <c r="H13" s="5"/>
      <c r="I13" s="5"/>
      <c r="J13" s="5"/>
      <c r="K13" s="5"/>
      <c r="L13" s="5"/>
      <c r="M13" s="5"/>
      <c r="N13" s="5"/>
      <c r="O13" s="2"/>
      <c r="P13" s="2"/>
      <c r="Q13" s="2"/>
      <c r="R13" s="2"/>
      <c r="S13" s="2"/>
      <c r="T13" s="2"/>
    </row>
    <row r="14" spans="2:20" ht="12.75">
      <c r="B14" s="10" t="s">
        <v>1</v>
      </c>
      <c r="C14" s="11"/>
      <c r="D14" s="2"/>
      <c r="E14" s="2"/>
      <c r="F14" s="12"/>
      <c r="G14" s="12"/>
      <c r="H14" s="12"/>
      <c r="I14" s="12"/>
      <c r="J14" s="12"/>
      <c r="K14" s="12"/>
      <c r="L14" s="12"/>
      <c r="M14" s="12"/>
      <c r="N14" s="12"/>
      <c r="O14" s="2"/>
      <c r="P14" s="2"/>
      <c r="Q14" s="2"/>
      <c r="R14" s="2"/>
      <c r="S14" s="2"/>
      <c r="T14" s="2"/>
    </row>
    <row r="15" spans="2:20" ht="12.75">
      <c r="B15" s="8"/>
      <c r="C15" s="8"/>
      <c r="D15" s="2"/>
      <c r="E15" s="2"/>
      <c r="F15" s="12"/>
      <c r="G15" s="12"/>
      <c r="H15" s="12"/>
      <c r="I15" s="12"/>
      <c r="J15" s="12"/>
      <c r="K15" s="12"/>
      <c r="L15" s="12"/>
      <c r="M15" s="2"/>
      <c r="N15" s="2"/>
      <c r="O15" s="2"/>
      <c r="P15" s="2"/>
      <c r="Q15" s="2"/>
      <c r="R15" s="2"/>
      <c r="S15" s="2"/>
      <c r="T15" s="2"/>
    </row>
    <row r="16" spans="2:20" ht="12.75">
      <c r="B16" s="13" t="s">
        <v>2</v>
      </c>
      <c r="C16" s="8"/>
      <c r="D16" s="2"/>
      <c r="E16" s="2"/>
      <c r="F16" s="12"/>
      <c r="G16" s="12"/>
      <c r="H16" s="12"/>
      <c r="I16" s="12"/>
      <c r="J16" s="12"/>
      <c r="K16" s="12"/>
      <c r="L16" s="12"/>
      <c r="M16" s="2"/>
      <c r="N16" s="2"/>
      <c r="O16" s="2"/>
      <c r="P16" s="2"/>
      <c r="Q16" s="2"/>
      <c r="R16" s="2"/>
      <c r="S16" s="2"/>
      <c r="T16" s="2"/>
    </row>
    <row r="17" spans="2:20" ht="15.75">
      <c r="B17" s="14" t="s">
        <v>3</v>
      </c>
      <c r="C17" s="2"/>
      <c r="D17" s="2"/>
      <c r="E17" s="2"/>
      <c r="F17" s="12"/>
      <c r="G17" s="12"/>
      <c r="H17" s="12"/>
      <c r="I17" s="12"/>
      <c r="J17" s="12"/>
      <c r="K17" s="12"/>
      <c r="L17" s="12"/>
      <c r="M17" s="2"/>
      <c r="N17" s="2"/>
      <c r="O17" s="2"/>
      <c r="P17" s="2"/>
      <c r="Q17" s="2"/>
      <c r="R17" s="2"/>
      <c r="S17" s="2"/>
      <c r="T17" s="2"/>
    </row>
    <row r="18" spans="2:20" ht="75" customHeight="1">
      <c r="B18" s="111" t="s">
        <v>6</v>
      </c>
      <c r="C18" s="111"/>
      <c r="D18" s="111"/>
      <c r="E18" s="111"/>
      <c r="F18" s="111"/>
      <c r="G18" s="111"/>
      <c r="H18" s="111"/>
      <c r="I18" s="111"/>
      <c r="J18" s="111"/>
      <c r="K18" s="111"/>
      <c r="L18" s="111"/>
      <c r="M18" s="111"/>
      <c r="N18" s="111"/>
      <c r="O18" s="111"/>
      <c r="P18" s="111"/>
      <c r="Q18" s="111"/>
      <c r="R18" s="111"/>
      <c r="S18" s="111"/>
      <c r="T18" s="111"/>
    </row>
    <row r="19" spans="2:20" ht="114" customHeight="1">
      <c r="B19" s="111" t="s">
        <v>7</v>
      </c>
      <c r="C19" s="111"/>
      <c r="D19" s="111"/>
      <c r="E19" s="111"/>
      <c r="F19" s="111"/>
      <c r="G19" s="111"/>
      <c r="H19" s="111"/>
      <c r="I19" s="111"/>
      <c r="J19" s="111"/>
      <c r="K19" s="111"/>
      <c r="L19" s="111"/>
      <c r="M19" s="111"/>
      <c r="N19" s="111"/>
      <c r="O19" s="111"/>
      <c r="P19" s="111"/>
      <c r="Q19" s="111"/>
      <c r="R19" s="111"/>
      <c r="S19" s="111"/>
      <c r="T19" s="111"/>
    </row>
    <row r="20" spans="2:20" ht="17.25" customHeight="1">
      <c r="B20" s="112" t="s">
        <v>4</v>
      </c>
      <c r="C20" s="111"/>
      <c r="D20" s="111"/>
      <c r="E20" s="111"/>
      <c r="F20" s="111"/>
      <c r="G20" s="111"/>
      <c r="H20" s="111"/>
      <c r="I20" s="111"/>
      <c r="J20" s="111"/>
      <c r="K20" s="111"/>
      <c r="L20" s="111"/>
      <c r="M20" s="111"/>
      <c r="N20" s="111"/>
      <c r="O20" s="111"/>
      <c r="P20" s="111"/>
      <c r="Q20" s="111"/>
      <c r="R20" s="111"/>
      <c r="S20" s="111"/>
      <c r="T20" s="111"/>
    </row>
    <row r="21" spans="2:20" ht="44.25" customHeight="1">
      <c r="B21" s="111" t="s">
        <v>8</v>
      </c>
      <c r="C21" s="111"/>
      <c r="D21" s="111"/>
      <c r="E21" s="111"/>
      <c r="F21" s="111"/>
      <c r="G21" s="111"/>
      <c r="H21" s="111"/>
      <c r="I21" s="111"/>
      <c r="J21" s="111"/>
      <c r="K21" s="111"/>
      <c r="L21" s="111"/>
      <c r="M21" s="111"/>
      <c r="N21" s="111"/>
      <c r="O21" s="111"/>
      <c r="P21" s="111"/>
      <c r="Q21" s="111"/>
      <c r="R21" s="111"/>
      <c r="S21" s="111"/>
      <c r="T21" s="111"/>
    </row>
    <row r="22" spans="2:20" ht="49.5" customHeight="1">
      <c r="B22" s="111" t="s">
        <v>9</v>
      </c>
      <c r="C22" s="111"/>
      <c r="D22" s="111"/>
      <c r="E22" s="111"/>
      <c r="F22" s="111"/>
      <c r="G22" s="111"/>
      <c r="H22" s="111"/>
      <c r="I22" s="111"/>
      <c r="J22" s="111"/>
      <c r="K22" s="111"/>
      <c r="L22" s="111"/>
      <c r="M22" s="111"/>
      <c r="N22" s="111"/>
      <c r="O22" s="111"/>
      <c r="P22" s="111"/>
      <c r="Q22" s="111"/>
      <c r="R22" s="111"/>
      <c r="S22" s="111"/>
      <c r="T22" s="111"/>
    </row>
    <row r="23" spans="2:20" ht="72.75" customHeight="1">
      <c r="B23" s="111" t="s">
        <v>10</v>
      </c>
      <c r="C23" s="111"/>
      <c r="D23" s="111"/>
      <c r="E23" s="111"/>
      <c r="F23" s="111"/>
      <c r="G23" s="111"/>
      <c r="H23" s="111"/>
      <c r="I23" s="111"/>
      <c r="J23" s="111"/>
      <c r="K23" s="111"/>
      <c r="L23" s="111"/>
      <c r="M23" s="111"/>
      <c r="N23" s="111"/>
      <c r="O23" s="111"/>
      <c r="P23" s="111"/>
      <c r="Q23" s="111"/>
      <c r="R23" s="111"/>
      <c r="S23" s="111"/>
      <c r="T23" s="111"/>
    </row>
    <row r="24" spans="2:20" ht="42" customHeight="1">
      <c r="B24" s="111" t="s">
        <v>5</v>
      </c>
      <c r="C24" s="111"/>
      <c r="D24" s="111"/>
      <c r="E24" s="111"/>
      <c r="F24" s="111"/>
      <c r="G24" s="111"/>
      <c r="H24" s="111"/>
      <c r="I24" s="111"/>
      <c r="J24" s="111"/>
      <c r="K24" s="111"/>
      <c r="L24" s="111"/>
      <c r="M24" s="111"/>
      <c r="N24" s="111"/>
      <c r="O24" s="111"/>
      <c r="P24" s="111"/>
      <c r="Q24" s="111"/>
      <c r="R24" s="111"/>
      <c r="S24" s="111"/>
      <c r="T24" s="111"/>
    </row>
    <row r="25" spans="2:20" ht="12.75">
      <c r="B25" s="9"/>
      <c r="C25" s="9"/>
      <c r="D25" s="2"/>
      <c r="E25" s="2"/>
      <c r="F25" s="2"/>
      <c r="G25" s="2"/>
      <c r="H25" s="2"/>
      <c r="I25" s="2"/>
      <c r="J25" s="2"/>
      <c r="K25" s="2"/>
      <c r="L25" s="2"/>
      <c r="M25" s="2"/>
      <c r="N25" s="2"/>
      <c r="O25" s="2"/>
      <c r="P25" s="2"/>
      <c r="Q25" s="2"/>
      <c r="R25" s="2"/>
      <c r="S25" s="2"/>
      <c r="T25" s="2"/>
    </row>
  </sheetData>
  <mergeCells count="8">
    <mergeCell ref="B21:T21"/>
    <mergeCell ref="B22:T22"/>
    <mergeCell ref="B23:T23"/>
    <mergeCell ref="B24:T24"/>
    <mergeCell ref="B11:P12"/>
    <mergeCell ref="B18:T18"/>
    <mergeCell ref="B19:T19"/>
    <mergeCell ref="B20:T20"/>
  </mergeCells>
  <printOptions/>
  <pageMargins left="0.75" right="0.75" top="1" bottom="1" header="0" footer="0"/>
  <pageSetup fitToHeight="1" fitToWidth="1" horizontalDpi="600" verticalDpi="600" orientation="portrait" scale="48" r:id="rId2"/>
  <drawing r:id="rId1"/>
</worksheet>
</file>

<file path=xl/worksheets/sheet2.xml><?xml version="1.0" encoding="utf-8"?>
<worksheet xmlns="http://schemas.openxmlformats.org/spreadsheetml/2006/main" xmlns:r="http://schemas.openxmlformats.org/officeDocument/2006/relationships">
  <dimension ref="A1:AG219"/>
  <sheetViews>
    <sheetView showGridLines="0" workbookViewId="0" topLeftCell="A1">
      <selection activeCell="A1" sqref="A1"/>
    </sheetView>
  </sheetViews>
  <sheetFormatPr defaultColWidth="11.421875" defaultRowHeight="12.75"/>
  <cols>
    <col min="1" max="1" width="6.421875" style="15" customWidth="1"/>
    <col min="2" max="2" width="46.28125" style="15" customWidth="1"/>
    <col min="3" max="3" width="13.7109375" style="22" customWidth="1"/>
    <col min="4" max="14" width="10.421875" style="16" bestFit="1" customWidth="1"/>
    <col min="15" max="15" width="9.57421875" style="15" customWidth="1"/>
    <col min="16" max="16384" width="9.140625" style="15" customWidth="1"/>
  </cols>
  <sheetData>
    <row r="1" ht="15">
      <c r="C1" s="15"/>
    </row>
    <row r="2" spans="1:3" ht="18.75">
      <c r="A2" s="17" t="s">
        <v>11</v>
      </c>
      <c r="C2" s="15"/>
    </row>
    <row r="3" spans="1:3" ht="15">
      <c r="A3" s="89" t="s">
        <v>196</v>
      </c>
      <c r="C3" s="15"/>
    </row>
    <row r="4" spans="1:3" ht="15">
      <c r="A4" s="89"/>
      <c r="C4" s="15"/>
    </row>
    <row r="5" spans="1:3" ht="18">
      <c r="A5" s="18" t="s">
        <v>12</v>
      </c>
      <c r="C5" s="15"/>
    </row>
    <row r="6" spans="1:3" ht="15">
      <c r="A6" s="19" t="s">
        <v>13</v>
      </c>
      <c r="C6" s="15"/>
    </row>
    <row r="7" spans="2:14" ht="15">
      <c r="B7" s="20"/>
      <c r="C7" s="21" t="s">
        <v>14</v>
      </c>
      <c r="D7" s="20">
        <v>2007</v>
      </c>
      <c r="E7" s="20">
        <v>2008</v>
      </c>
      <c r="F7" s="20">
        <v>2009</v>
      </c>
      <c r="G7" s="20">
        <v>2010</v>
      </c>
      <c r="H7" s="20">
        <v>2011</v>
      </c>
      <c r="I7" s="20">
        <v>2012</v>
      </c>
      <c r="J7" s="20">
        <v>2013</v>
      </c>
      <c r="K7" s="20">
        <v>2014</v>
      </c>
      <c r="L7" s="20">
        <v>2015</v>
      </c>
      <c r="M7" s="20">
        <v>2016</v>
      </c>
      <c r="N7" s="20">
        <v>2017</v>
      </c>
    </row>
    <row r="8" spans="2:14" ht="17.25">
      <c r="B8" s="16" t="s">
        <v>15</v>
      </c>
      <c r="C8" s="22" t="s">
        <v>16</v>
      </c>
      <c r="D8" s="23">
        <v>68.6925</v>
      </c>
      <c r="E8" s="23">
        <v>71.7639024390244</v>
      </c>
      <c r="F8" s="23">
        <v>68.71814396192744</v>
      </c>
      <c r="G8" s="23">
        <v>66.47657462892298</v>
      </c>
      <c r="H8" s="23">
        <v>64.63323685194892</v>
      </c>
      <c r="I8" s="23">
        <v>58.98601035251355</v>
      </c>
      <c r="J8" s="23">
        <v>53.57580903814763</v>
      </c>
      <c r="K8" s="23">
        <v>48.39443014937689</v>
      </c>
      <c r="L8" s="23">
        <v>48.39443014937689</v>
      </c>
      <c r="M8" s="23">
        <v>48.39443014937689</v>
      </c>
      <c r="N8" s="23">
        <v>48.39443014937689</v>
      </c>
    </row>
    <row r="9" spans="2:14" ht="17.25">
      <c r="B9" s="15" t="s">
        <v>17</v>
      </c>
      <c r="C9" s="22" t="s">
        <v>16</v>
      </c>
      <c r="D9" s="23">
        <v>61.51923922190781</v>
      </c>
      <c r="E9" s="23">
        <v>63.55439173741623</v>
      </c>
      <c r="F9" s="23">
        <v>61.668278386852826</v>
      </c>
      <c r="G9" s="23">
        <v>57.497745159651856</v>
      </c>
      <c r="H9" s="23">
        <v>54.785326646655776</v>
      </c>
      <c r="I9" s="23">
        <v>50.49158646092563</v>
      </c>
      <c r="J9" s="23">
        <v>46.54817836699414</v>
      </c>
      <c r="K9" s="23">
        <v>42.73021922070934</v>
      </c>
      <c r="L9" s="23">
        <v>45.00932015377452</v>
      </c>
      <c r="M9" s="23">
        <v>44.78357379252418</v>
      </c>
      <c r="N9" s="23">
        <v>44.555812443989154</v>
      </c>
    </row>
    <row r="10" spans="2:14" ht="15">
      <c r="B10" s="15" t="s">
        <v>18</v>
      </c>
      <c r="C10" s="22" t="s">
        <v>16</v>
      </c>
      <c r="D10" s="23">
        <v>-7.173260778092185</v>
      </c>
      <c r="E10" s="23">
        <v>-8.209510701608174</v>
      </c>
      <c r="F10" s="23">
        <v>-7.049865575074612</v>
      </c>
      <c r="G10" s="23">
        <v>-8.978829469271119</v>
      </c>
      <c r="H10" s="23">
        <v>-9.847910205293147</v>
      </c>
      <c r="I10" s="23">
        <v>-8.494423891587921</v>
      </c>
      <c r="J10" s="23">
        <v>-7.027630671153496</v>
      </c>
      <c r="K10" s="23">
        <v>-5.664210928667551</v>
      </c>
      <c r="L10" s="23">
        <v>-3.3851099956023702</v>
      </c>
      <c r="M10" s="23">
        <v>-3.6108563568527074</v>
      </c>
      <c r="N10" s="23">
        <v>-3.8386177053877333</v>
      </c>
    </row>
    <row r="11" spans="2:14" ht="17.25">
      <c r="B11" s="15" t="s">
        <v>19</v>
      </c>
      <c r="C11" s="22" t="s">
        <v>16</v>
      </c>
      <c r="D11" s="23">
        <v>65.39745790125274</v>
      </c>
      <c r="E11" s="23">
        <v>66.81013083407913</v>
      </c>
      <c r="F11" s="23">
        <v>64.53383926329671</v>
      </c>
      <c r="G11" s="23">
        <v>59.10843837580869</v>
      </c>
      <c r="H11" s="23">
        <v>55.73975830507124</v>
      </c>
      <c r="I11" s="23">
        <v>49.20873293409233</v>
      </c>
      <c r="J11" s="23">
        <v>46.273430520013186</v>
      </c>
      <c r="K11" s="23">
        <v>42.377515811101404</v>
      </c>
      <c r="L11" s="23">
        <v>43.08666610860604</v>
      </c>
      <c r="M11" s="23">
        <v>42.18950730910251</v>
      </c>
      <c r="N11" s="23">
        <v>41.37018273699381</v>
      </c>
    </row>
    <row r="12" spans="2:14" ht="15">
      <c r="B12" s="15" t="s">
        <v>20</v>
      </c>
      <c r="C12" s="22" t="s">
        <v>16</v>
      </c>
      <c r="D12" s="23">
        <v>-3.2950420987472597</v>
      </c>
      <c r="E12" s="23">
        <v>-4.953771604945274</v>
      </c>
      <c r="F12" s="23">
        <v>-4.184304698630726</v>
      </c>
      <c r="G12" s="23">
        <v>-7.368136253114287</v>
      </c>
      <c r="H12" s="23">
        <v>-8.893478546877681</v>
      </c>
      <c r="I12" s="23">
        <v>-9.777277418421221</v>
      </c>
      <c r="J12" s="23">
        <v>-7.3023785181344465</v>
      </c>
      <c r="K12" s="23">
        <v>-6.016914338275484</v>
      </c>
      <c r="L12" s="23">
        <v>-5.307764040770849</v>
      </c>
      <c r="M12" s="23">
        <v>-6.204922840274378</v>
      </c>
      <c r="N12" s="23">
        <v>-7.024247412383076</v>
      </c>
    </row>
    <row r="13" spans="2:14" ht="15">
      <c r="B13" s="15" t="s">
        <v>21</v>
      </c>
      <c r="C13" s="22" t="s">
        <v>22</v>
      </c>
      <c r="D13" s="24">
        <v>1.9850976391161306</v>
      </c>
      <c r="E13" s="24">
        <v>2.1028038770482533</v>
      </c>
      <c r="F13" s="24">
        <v>2.351931805601676</v>
      </c>
      <c r="G13" s="24">
        <v>2.273724235272537</v>
      </c>
      <c r="H13" s="24">
        <v>2.042867817389842</v>
      </c>
      <c r="I13" s="24">
        <v>2.321677291149402</v>
      </c>
      <c r="J13" s="24">
        <v>2.1989640215403066</v>
      </c>
      <c r="K13" s="24">
        <v>2.0619528015867017</v>
      </c>
      <c r="L13" s="24">
        <v>2.121016911545405</v>
      </c>
      <c r="M13" s="24">
        <v>2.0816006862740504</v>
      </c>
      <c r="N13" s="24">
        <v>2.0649856296577656</v>
      </c>
    </row>
    <row r="14" spans="1:14" ht="17.25">
      <c r="A14" s="25"/>
      <c r="B14" s="15" t="s">
        <v>23</v>
      </c>
      <c r="C14" s="22" t="s">
        <v>16</v>
      </c>
      <c r="D14" s="26">
        <v>76.56680540370809</v>
      </c>
      <c r="E14" s="26">
        <v>80.68966280908022</v>
      </c>
      <c r="F14" s="26">
        <v>75.88660674871839</v>
      </c>
      <c r="G14" s="26">
        <v>71.48678943204638</v>
      </c>
      <c r="H14" s="26">
        <v>68.70080421851785</v>
      </c>
      <c r="I14" s="26">
        <v>63.845439461138994</v>
      </c>
      <c r="J14" s="26">
        <v>57.77268528696106</v>
      </c>
      <c r="K14" s="26">
        <v>52.00787359160979</v>
      </c>
      <c r="L14" s="26">
        <v>52.13393658009183</v>
      </c>
      <c r="M14" s="26">
        <v>52.49836334715997</v>
      </c>
      <c r="N14" s="26">
        <v>52.72683039670782</v>
      </c>
    </row>
    <row r="15" spans="1:14" ht="17.25">
      <c r="A15" s="25"/>
      <c r="B15" s="15" t="s">
        <v>24</v>
      </c>
      <c r="C15" s="22" t="s">
        <v>16</v>
      </c>
      <c r="D15" s="26">
        <v>55.44418204702606</v>
      </c>
      <c r="E15" s="26">
        <v>56.927892432558416</v>
      </c>
      <c r="F15" s="26">
        <v>60.665431132599885</v>
      </c>
      <c r="G15" s="26">
        <v>59.88245005408105</v>
      </c>
      <c r="H15" s="26">
        <v>47.10118282198083</v>
      </c>
      <c r="I15" s="26">
        <v>46.9476595570568</v>
      </c>
      <c r="J15" s="26">
        <v>43.24234516171273</v>
      </c>
      <c r="K15" s="26">
        <v>41.21200481531454</v>
      </c>
      <c r="L15" s="26">
        <v>43.68516908226225</v>
      </c>
      <c r="M15" s="26">
        <v>41.224470711943134</v>
      </c>
      <c r="N15" s="26">
        <v>41.84265427118953</v>
      </c>
    </row>
    <row r="16" spans="1:14" ht="15">
      <c r="A16" s="25"/>
      <c r="B16" s="15" t="s">
        <v>25</v>
      </c>
      <c r="C16" s="22" t="s">
        <v>16</v>
      </c>
      <c r="D16" s="26">
        <v>1.0113329052969502</v>
      </c>
      <c r="E16" s="26">
        <v>0.8506321337531864</v>
      </c>
      <c r="F16" s="26">
        <v>0.8659579617834394</v>
      </c>
      <c r="G16" s="26">
        <v>0.8934104013810961</v>
      </c>
      <c r="H16" s="26">
        <v>0.9058544650040226</v>
      </c>
      <c r="I16" s="26">
        <v>0.8705896793317166</v>
      </c>
      <c r="J16" s="26">
        <v>0.8685973225295054</v>
      </c>
      <c r="K16" s="26">
        <v>0.8390177496729176</v>
      </c>
      <c r="L16" s="26">
        <v>0.8052260588076613</v>
      </c>
      <c r="M16" s="26">
        <v>0.7755814150635801</v>
      </c>
      <c r="N16" s="26">
        <v>0.7579448484848483</v>
      </c>
    </row>
    <row r="17" spans="2:14" ht="17.25">
      <c r="B17" s="15" t="s">
        <v>26</v>
      </c>
      <c r="C17" s="22" t="s">
        <v>27</v>
      </c>
      <c r="D17" s="26">
        <v>0.11127716197296848</v>
      </c>
      <c r="E17" s="26">
        <v>0.11124722525013128</v>
      </c>
      <c r="F17" s="26">
        <v>0.11107499135464864</v>
      </c>
      <c r="G17" s="26">
        <v>0.11091557782972498</v>
      </c>
      <c r="H17" s="26">
        <v>0.11156806475388542</v>
      </c>
      <c r="I17" s="26">
        <v>0.11225592186205434</v>
      </c>
      <c r="J17" s="26">
        <v>0.11215112852540235</v>
      </c>
      <c r="K17" s="26">
        <v>0.11205882064463409</v>
      </c>
      <c r="L17" s="26">
        <v>0.11197429265666532</v>
      </c>
      <c r="M17" s="26">
        <v>0.11190012336733954</v>
      </c>
      <c r="N17" s="26">
        <v>0.11183190231701054</v>
      </c>
    </row>
    <row r="18" spans="2:14" ht="15">
      <c r="B18" s="15" t="s">
        <v>28</v>
      </c>
      <c r="C18" s="22" t="s">
        <v>27</v>
      </c>
      <c r="D18" s="26">
        <v>0.06118691588785047</v>
      </c>
      <c r="E18" s="26">
        <v>0.06118691588785047</v>
      </c>
      <c r="F18" s="26">
        <v>0.06118691588785047</v>
      </c>
      <c r="G18" s="26">
        <v>0.06118691588785047</v>
      </c>
      <c r="H18" s="26">
        <v>0.06118691588785047</v>
      </c>
      <c r="I18" s="26">
        <v>0.06118691588785047</v>
      </c>
      <c r="J18" s="26">
        <v>0.06118691588785047</v>
      </c>
      <c r="K18" s="26">
        <v>0.06118691588785047</v>
      </c>
      <c r="L18" s="26">
        <v>0.06118691588785047</v>
      </c>
      <c r="M18" s="26">
        <v>0.06118691588785047</v>
      </c>
      <c r="N18" s="26">
        <v>0.06118691588785047</v>
      </c>
    </row>
    <row r="19" spans="2:14" ht="15">
      <c r="B19" s="27" t="s">
        <v>29</v>
      </c>
      <c r="C19" s="28" t="s">
        <v>30</v>
      </c>
      <c r="D19" s="29">
        <v>42</v>
      </c>
      <c r="E19" s="29">
        <v>42</v>
      </c>
      <c r="F19" s="29">
        <v>42</v>
      </c>
      <c r="G19" s="29">
        <v>42</v>
      </c>
      <c r="H19" s="29">
        <v>42</v>
      </c>
      <c r="I19" s="29">
        <v>42</v>
      </c>
      <c r="J19" s="29">
        <v>42</v>
      </c>
      <c r="K19" s="29">
        <v>42</v>
      </c>
      <c r="L19" s="29">
        <v>42</v>
      </c>
      <c r="M19" s="29">
        <v>42</v>
      </c>
      <c r="N19" s="29">
        <v>42</v>
      </c>
    </row>
    <row r="20" spans="2:14" ht="46.5" customHeight="1">
      <c r="B20" s="113" t="s">
        <v>31</v>
      </c>
      <c r="C20" s="113"/>
      <c r="D20" s="113"/>
      <c r="E20" s="113"/>
      <c r="F20" s="113"/>
      <c r="G20" s="113"/>
      <c r="H20" s="113"/>
      <c r="I20" s="113"/>
      <c r="J20" s="113"/>
      <c r="K20" s="113"/>
      <c r="L20" s="113"/>
      <c r="M20" s="113"/>
      <c r="N20" s="113"/>
    </row>
    <row r="21" spans="2:3" ht="15">
      <c r="B21" s="30" t="s">
        <v>32</v>
      </c>
      <c r="C21" s="15"/>
    </row>
    <row r="22" spans="2:3" ht="15">
      <c r="B22" s="30" t="s">
        <v>33</v>
      </c>
      <c r="C22" s="15"/>
    </row>
    <row r="23" spans="2:3" ht="15">
      <c r="B23" s="30" t="s">
        <v>34</v>
      </c>
      <c r="C23" s="15"/>
    </row>
    <row r="24" spans="2:3" ht="15">
      <c r="B24" s="30"/>
      <c r="C24" s="15"/>
    </row>
    <row r="25" spans="1:33" ht="15">
      <c r="A25" s="19" t="s">
        <v>35</v>
      </c>
      <c r="C25" s="15"/>
      <c r="D25" s="23"/>
      <c r="E25" s="23"/>
      <c r="F25" s="23"/>
      <c r="G25" s="23"/>
      <c r="H25" s="23"/>
      <c r="I25" s="23"/>
      <c r="J25" s="23"/>
      <c r="K25" s="23"/>
      <c r="L25" s="23"/>
      <c r="M25" s="23"/>
      <c r="N25" s="23"/>
      <c r="O25" s="31"/>
      <c r="P25" s="31"/>
      <c r="Q25" s="31"/>
      <c r="R25" s="31"/>
      <c r="S25" s="31"/>
      <c r="T25" s="31"/>
      <c r="U25" s="31"/>
      <c r="V25" s="31"/>
      <c r="W25" s="31"/>
      <c r="X25" s="31"/>
      <c r="Y25" s="31"/>
      <c r="Z25" s="31"/>
      <c r="AA25" s="31"/>
      <c r="AB25" s="31"/>
      <c r="AC25" s="31"/>
      <c r="AD25" s="31"/>
      <c r="AE25" s="31"/>
      <c r="AF25" s="31"/>
      <c r="AG25" s="31"/>
    </row>
    <row r="26" spans="1:33" ht="15">
      <c r="A26" s="32" t="s">
        <v>36</v>
      </c>
      <c r="B26" s="33"/>
      <c r="C26" s="34"/>
      <c r="D26" s="23"/>
      <c r="E26" s="23"/>
      <c r="F26" s="23"/>
      <c r="G26" s="23"/>
      <c r="H26" s="23"/>
      <c r="I26" s="23"/>
      <c r="J26" s="23"/>
      <c r="K26" s="23"/>
      <c r="L26" s="23"/>
      <c r="M26" s="23"/>
      <c r="N26" s="23"/>
      <c r="O26" s="31"/>
      <c r="P26" s="31"/>
      <c r="Q26" s="31"/>
      <c r="R26" s="31"/>
      <c r="S26" s="31"/>
      <c r="T26" s="31"/>
      <c r="U26" s="31"/>
      <c r="V26" s="31"/>
      <c r="W26" s="31"/>
      <c r="X26" s="31"/>
      <c r="Y26" s="31"/>
      <c r="Z26" s="31"/>
      <c r="AA26" s="31"/>
      <c r="AB26" s="31"/>
      <c r="AC26" s="31"/>
      <c r="AD26" s="31"/>
      <c r="AE26" s="31"/>
      <c r="AF26" s="31"/>
      <c r="AG26" s="31"/>
    </row>
    <row r="27" spans="2:14" ht="15">
      <c r="B27" s="20"/>
      <c r="C27" s="21" t="s">
        <v>14</v>
      </c>
      <c r="D27" s="20">
        <v>2007</v>
      </c>
      <c r="E27" s="20">
        <v>2008</v>
      </c>
      <c r="F27" s="20">
        <v>2009</v>
      </c>
      <c r="G27" s="20">
        <v>2010</v>
      </c>
      <c r="H27" s="20">
        <v>2011</v>
      </c>
      <c r="I27" s="20">
        <v>2012</v>
      </c>
      <c r="J27" s="20">
        <v>2013</v>
      </c>
      <c r="K27" s="20">
        <v>2014</v>
      </c>
      <c r="L27" s="20">
        <v>2015</v>
      </c>
      <c r="M27" s="20">
        <v>2016</v>
      </c>
      <c r="N27" s="20">
        <v>2017</v>
      </c>
    </row>
    <row r="28" spans="1:14" ht="15">
      <c r="A28" s="35"/>
      <c r="B28" s="36" t="s">
        <v>37</v>
      </c>
      <c r="C28" s="37" t="s">
        <v>38</v>
      </c>
      <c r="D28" s="38">
        <v>534.9002000000002</v>
      </c>
      <c r="E28" s="38">
        <v>596.105515220315</v>
      </c>
      <c r="F28" s="38">
        <v>591.1825897422061</v>
      </c>
      <c r="G28" s="38">
        <v>595.5924050619026</v>
      </c>
      <c r="H28" s="38">
        <v>556.9603463602062</v>
      </c>
      <c r="I28" s="38">
        <v>532.012294758815</v>
      </c>
      <c r="J28" s="38">
        <v>495.6755919743411</v>
      </c>
      <c r="K28" s="38">
        <v>456.5934726722813</v>
      </c>
      <c r="L28" s="38">
        <v>408.72802994741346</v>
      </c>
      <c r="M28" s="38">
        <v>358.1647121414145</v>
      </c>
      <c r="N28" s="38">
        <v>313.7018481121976</v>
      </c>
    </row>
    <row r="29" spans="1:14" ht="15">
      <c r="A29" s="31"/>
      <c r="B29" s="39" t="s">
        <v>39</v>
      </c>
      <c r="C29" s="40" t="s">
        <v>38</v>
      </c>
      <c r="D29" s="41"/>
      <c r="E29" s="41">
        <v>463.8968267467862</v>
      </c>
      <c r="F29" s="41">
        <v>424.40019773719047</v>
      </c>
      <c r="G29" s="41">
        <v>382.48395456323084</v>
      </c>
      <c r="H29" s="41">
        <v>335.05076285253836</v>
      </c>
      <c r="I29" s="41">
        <v>296.7142422561311</v>
      </c>
      <c r="J29" s="41">
        <v>265.13553173256344</v>
      </c>
      <c r="K29" s="41">
        <v>231.78078701694176</v>
      </c>
      <c r="L29" s="41">
        <v>200.74283635139727</v>
      </c>
      <c r="M29" s="41">
        <v>174.95938618586806</v>
      </c>
      <c r="N29" s="41">
        <v>148.4365355278051</v>
      </c>
    </row>
    <row r="30" spans="1:14" ht="15">
      <c r="A30" s="31"/>
      <c r="B30" s="39" t="s">
        <v>40</v>
      </c>
      <c r="C30" s="40" t="s">
        <v>38</v>
      </c>
      <c r="D30" s="41"/>
      <c r="E30" s="41">
        <v>75.95842656829569</v>
      </c>
      <c r="F30" s="41">
        <v>99.30700027463773</v>
      </c>
      <c r="G30" s="41">
        <v>133.94658466489403</v>
      </c>
      <c r="H30" s="41">
        <v>138.64276561651502</v>
      </c>
      <c r="I30" s="41">
        <v>137.22404173408682</v>
      </c>
      <c r="J30" s="41">
        <v>133.1738706412595</v>
      </c>
      <c r="K30" s="41">
        <v>123.13026225538766</v>
      </c>
      <c r="L30" s="41">
        <v>107.77315431224709</v>
      </c>
      <c r="M30" s="41">
        <v>95.696954993023</v>
      </c>
      <c r="N30" s="41">
        <v>89.314779824791</v>
      </c>
    </row>
    <row r="31" spans="1:14" ht="15">
      <c r="A31" s="31"/>
      <c r="B31" s="42" t="s">
        <v>41</v>
      </c>
      <c r="C31" s="43" t="s">
        <v>38</v>
      </c>
      <c r="D31" s="44"/>
      <c r="E31" s="44">
        <v>56.250261905233124</v>
      </c>
      <c r="F31" s="44">
        <v>67.47539173037798</v>
      </c>
      <c r="G31" s="44">
        <v>79.1618658337777</v>
      </c>
      <c r="H31" s="44">
        <v>83.2668178911529</v>
      </c>
      <c r="I31" s="44">
        <v>98.07401076859702</v>
      </c>
      <c r="J31" s="44">
        <v>97.36618960051815</v>
      </c>
      <c r="K31" s="44">
        <v>101.68242339995187</v>
      </c>
      <c r="L31" s="44">
        <v>100.21203928376914</v>
      </c>
      <c r="M31" s="44">
        <v>87.50837096252346</v>
      </c>
      <c r="N31" s="44">
        <v>75.95053275960149</v>
      </c>
    </row>
    <row r="32" spans="1:15" ht="15">
      <c r="A32" s="35"/>
      <c r="B32" s="45" t="s">
        <v>42</v>
      </c>
      <c r="C32" s="40" t="s">
        <v>38</v>
      </c>
      <c r="D32" s="41">
        <v>534.9002000000002</v>
      </c>
      <c r="E32" s="41">
        <v>507.5010662214574</v>
      </c>
      <c r="F32" s="41">
        <v>480.80123704754715</v>
      </c>
      <c r="G32" s="41">
        <v>457.3734334790556</v>
      </c>
      <c r="H32" s="41">
        <v>412.69882744991116</v>
      </c>
      <c r="I32" s="41">
        <v>375.1336642000342</v>
      </c>
      <c r="J32" s="41">
        <v>341.45908601324504</v>
      </c>
      <c r="K32" s="41">
        <v>303.51416048463074</v>
      </c>
      <c r="L32" s="41">
        <v>264.65061743589774</v>
      </c>
      <c r="M32" s="41">
        <v>231.5587007786319</v>
      </c>
      <c r="N32" s="41">
        <v>200.68897871616073</v>
      </c>
      <c r="O32" s="46"/>
    </row>
    <row r="33" spans="1:15" ht="15">
      <c r="A33" s="35"/>
      <c r="B33" s="39" t="s">
        <v>39</v>
      </c>
      <c r="C33" s="40" t="s">
        <v>43</v>
      </c>
      <c r="D33" s="47"/>
      <c r="E33" s="47">
        <v>1</v>
      </c>
      <c r="F33" s="47">
        <v>1</v>
      </c>
      <c r="G33" s="47">
        <v>1</v>
      </c>
      <c r="H33" s="47">
        <v>1</v>
      </c>
      <c r="I33" s="47">
        <v>1</v>
      </c>
      <c r="J33" s="47">
        <v>1</v>
      </c>
      <c r="K33" s="47">
        <v>1</v>
      </c>
      <c r="L33" s="47">
        <v>1</v>
      </c>
      <c r="M33" s="47">
        <v>1</v>
      </c>
      <c r="N33" s="47">
        <v>1</v>
      </c>
      <c r="O33" s="46"/>
    </row>
    <row r="34" spans="1:15" ht="15">
      <c r="A34" s="35"/>
      <c r="B34" s="39" t="s">
        <v>40</v>
      </c>
      <c r="C34" s="40" t="s">
        <v>43</v>
      </c>
      <c r="D34" s="47"/>
      <c r="E34" s="47">
        <v>0.5</v>
      </c>
      <c r="F34" s="47">
        <v>0.5</v>
      </c>
      <c r="G34" s="47">
        <v>0.5</v>
      </c>
      <c r="H34" s="47">
        <v>0.5</v>
      </c>
      <c r="I34" s="47">
        <v>0.5</v>
      </c>
      <c r="J34" s="47">
        <v>0.5</v>
      </c>
      <c r="K34" s="47">
        <v>0.5</v>
      </c>
      <c r="L34" s="47">
        <v>0.5</v>
      </c>
      <c r="M34" s="47">
        <v>0.5</v>
      </c>
      <c r="N34" s="47">
        <v>0.5</v>
      </c>
      <c r="O34" s="46"/>
    </row>
    <row r="35" spans="1:15" ht="15">
      <c r="A35" s="35"/>
      <c r="B35" s="42" t="s">
        <v>41</v>
      </c>
      <c r="C35" s="43" t="s">
        <v>43</v>
      </c>
      <c r="D35" s="48"/>
      <c r="E35" s="48">
        <v>0.1</v>
      </c>
      <c r="F35" s="48">
        <v>0.1</v>
      </c>
      <c r="G35" s="48">
        <v>0.1</v>
      </c>
      <c r="H35" s="48">
        <v>0.1</v>
      </c>
      <c r="I35" s="48">
        <v>0.1</v>
      </c>
      <c r="J35" s="48">
        <v>0.1</v>
      </c>
      <c r="K35" s="48">
        <v>0.1</v>
      </c>
      <c r="L35" s="48">
        <v>0.1</v>
      </c>
      <c r="M35" s="48">
        <v>0.1</v>
      </c>
      <c r="N35" s="48">
        <v>0.1</v>
      </c>
      <c r="O35" s="27"/>
    </row>
    <row r="36" spans="1:14" ht="17.25">
      <c r="A36" s="31"/>
      <c r="B36" s="36" t="s">
        <v>44</v>
      </c>
      <c r="C36" s="37" t="s">
        <v>38</v>
      </c>
      <c r="D36" s="38">
        <v>341.19100000000003</v>
      </c>
      <c r="E36" s="38">
        <v>402.38300460357715</v>
      </c>
      <c r="F36" s="38">
        <v>424.4935457718526</v>
      </c>
      <c r="G36" s="38">
        <v>442.1565867590173</v>
      </c>
      <c r="H36" s="38">
        <v>421.98101940577544</v>
      </c>
      <c r="I36" s="38">
        <v>407.4582282756521</v>
      </c>
      <c r="J36" s="38">
        <v>384.34992865780004</v>
      </c>
      <c r="K36" s="38">
        <v>352.76635369038837</v>
      </c>
      <c r="L36" s="38">
        <v>315.6728939865462</v>
      </c>
      <c r="M36" s="38">
        <v>288.71080944493724</v>
      </c>
      <c r="N36" s="38">
        <v>266.28626099771054</v>
      </c>
    </row>
    <row r="37" spans="1:14" ht="15">
      <c r="A37" s="49"/>
      <c r="B37" s="39" t="s">
        <v>39</v>
      </c>
      <c r="C37" s="40" t="s">
        <v>38</v>
      </c>
      <c r="D37" s="41"/>
      <c r="E37" s="41">
        <v>315.02446277792086</v>
      </c>
      <c r="F37" s="41">
        <v>305.45538708354803</v>
      </c>
      <c r="G37" s="41">
        <v>288.7648644122861</v>
      </c>
      <c r="H37" s="41">
        <v>259.33819105493086</v>
      </c>
      <c r="I37" s="41">
        <v>235.99934246430297</v>
      </c>
      <c r="J37" s="41">
        <v>214.5588428303018</v>
      </c>
      <c r="K37" s="41">
        <v>186.93179178849232</v>
      </c>
      <c r="L37" s="41">
        <v>161.23457411118375</v>
      </c>
      <c r="M37" s="41">
        <v>145.98096850037547</v>
      </c>
      <c r="N37" s="41">
        <v>129.2419377265655</v>
      </c>
    </row>
    <row r="38" spans="1:14" ht="15">
      <c r="A38" s="49"/>
      <c r="B38" s="39" t="s">
        <v>40</v>
      </c>
      <c r="C38" s="40" t="s">
        <v>38</v>
      </c>
      <c r="D38" s="41"/>
      <c r="E38" s="41">
        <v>54.69001778417751</v>
      </c>
      <c r="F38" s="41">
        <v>77.9598732362379</v>
      </c>
      <c r="G38" s="41">
        <v>103.65523537060473</v>
      </c>
      <c r="H38" s="41">
        <v>109.91049959284267</v>
      </c>
      <c r="I38" s="41">
        <v>110.40869404251711</v>
      </c>
      <c r="J38" s="41">
        <v>107.1821342434271</v>
      </c>
      <c r="K38" s="41">
        <v>97.35185870369725</v>
      </c>
      <c r="L38" s="41">
        <v>84.51664910995326</v>
      </c>
      <c r="M38" s="41">
        <v>80.56957093959899</v>
      </c>
      <c r="N38" s="41">
        <v>82.0075949846849</v>
      </c>
    </row>
    <row r="39" spans="1:14" ht="15">
      <c r="A39" s="49"/>
      <c r="B39" s="42" t="s">
        <v>41</v>
      </c>
      <c r="C39" s="43" t="s">
        <v>38</v>
      </c>
      <c r="D39" s="44"/>
      <c r="E39" s="44">
        <v>32.66852404147874</v>
      </c>
      <c r="F39" s="44">
        <v>41.07828545206669</v>
      </c>
      <c r="G39" s="44">
        <v>49.73648697612646</v>
      </c>
      <c r="H39" s="44">
        <v>52.732328758001934</v>
      </c>
      <c r="I39" s="44">
        <v>61.05019176883206</v>
      </c>
      <c r="J39" s="44">
        <v>62.60895158407114</v>
      </c>
      <c r="K39" s="44">
        <v>68.48270319819879</v>
      </c>
      <c r="L39" s="44">
        <v>69.92167076540919</v>
      </c>
      <c r="M39" s="44">
        <v>62.160270004962804</v>
      </c>
      <c r="N39" s="44">
        <v>55.036728286460146</v>
      </c>
    </row>
    <row r="40" spans="1:14" ht="15">
      <c r="A40" s="25"/>
      <c r="B40" s="36" t="s">
        <v>45</v>
      </c>
      <c r="C40" s="37" t="s">
        <v>38</v>
      </c>
      <c r="D40" s="50">
        <v>341.19100000000003</v>
      </c>
      <c r="E40" s="50">
        <v>345.63632407415747</v>
      </c>
      <c r="F40" s="50">
        <v>348.5431522468736</v>
      </c>
      <c r="G40" s="50">
        <v>345.5661307952011</v>
      </c>
      <c r="H40" s="50">
        <v>319.5666737271524</v>
      </c>
      <c r="I40" s="50">
        <v>297.30870866244476</v>
      </c>
      <c r="J40" s="50">
        <v>274.4108051104225</v>
      </c>
      <c r="K40" s="50">
        <v>242.45599146016082</v>
      </c>
      <c r="L40" s="50">
        <v>210.4850657427013</v>
      </c>
      <c r="M40" s="50">
        <v>192.48178097067122</v>
      </c>
      <c r="N40" s="50">
        <v>175.74940804755397</v>
      </c>
    </row>
    <row r="41" spans="1:14" ht="15">
      <c r="A41" s="51"/>
      <c r="B41" s="39" t="s">
        <v>39</v>
      </c>
      <c r="C41" s="40" t="s">
        <v>43</v>
      </c>
      <c r="D41" s="47"/>
      <c r="E41" s="47">
        <v>1</v>
      </c>
      <c r="F41" s="47">
        <v>1</v>
      </c>
      <c r="G41" s="47">
        <v>1</v>
      </c>
      <c r="H41" s="47">
        <v>1</v>
      </c>
      <c r="I41" s="47">
        <v>1</v>
      </c>
      <c r="J41" s="47">
        <v>1</v>
      </c>
      <c r="K41" s="47">
        <v>1</v>
      </c>
      <c r="L41" s="47">
        <v>1</v>
      </c>
      <c r="M41" s="47">
        <v>1</v>
      </c>
      <c r="N41" s="47">
        <v>1</v>
      </c>
    </row>
    <row r="42" spans="1:14" ht="15">
      <c r="A42" s="51"/>
      <c r="B42" s="39" t="s">
        <v>40</v>
      </c>
      <c r="C42" s="40" t="s">
        <v>43</v>
      </c>
      <c r="D42" s="47"/>
      <c r="E42" s="47">
        <v>0.5</v>
      </c>
      <c r="F42" s="47">
        <v>0.5</v>
      </c>
      <c r="G42" s="47">
        <v>0.5</v>
      </c>
      <c r="H42" s="47">
        <v>0.5</v>
      </c>
      <c r="I42" s="47">
        <v>0.5</v>
      </c>
      <c r="J42" s="47">
        <v>0.5</v>
      </c>
      <c r="K42" s="47">
        <v>0.5</v>
      </c>
      <c r="L42" s="47">
        <v>0.5</v>
      </c>
      <c r="M42" s="47">
        <v>0.5</v>
      </c>
      <c r="N42" s="47">
        <v>0.5</v>
      </c>
    </row>
    <row r="43" spans="1:14" ht="15">
      <c r="A43" s="51"/>
      <c r="B43" s="42" t="s">
        <v>41</v>
      </c>
      <c r="C43" s="43" t="s">
        <v>43</v>
      </c>
      <c r="D43" s="48"/>
      <c r="E43" s="48">
        <v>0.1</v>
      </c>
      <c r="F43" s="48">
        <v>0.1</v>
      </c>
      <c r="G43" s="48">
        <v>0.1</v>
      </c>
      <c r="H43" s="48">
        <v>0.1</v>
      </c>
      <c r="I43" s="48">
        <v>0.1</v>
      </c>
      <c r="J43" s="48">
        <v>0.1</v>
      </c>
      <c r="K43" s="48">
        <v>0.1</v>
      </c>
      <c r="L43" s="48">
        <v>0.1</v>
      </c>
      <c r="M43" s="48">
        <v>0.1</v>
      </c>
      <c r="N43" s="48">
        <v>0.1</v>
      </c>
    </row>
    <row r="44" spans="2:14" ht="15">
      <c r="B44" s="36" t="s">
        <v>46</v>
      </c>
      <c r="C44" s="37" t="s">
        <v>38</v>
      </c>
      <c r="D44" s="50">
        <v>27.11928800000002</v>
      </c>
      <c r="E44" s="50">
        <v>30.294390305370484</v>
      </c>
      <c r="F44" s="50">
        <v>24.882292075208888</v>
      </c>
      <c r="G44" s="50">
        <v>21.18006235199418</v>
      </c>
      <c r="H44" s="50">
        <v>17.0063637898937</v>
      </c>
      <c r="I44" s="50">
        <v>13.95948061791605</v>
      </c>
      <c r="J44" s="50">
        <v>11.631082734578083</v>
      </c>
      <c r="K44" s="50">
        <v>10.507141654833333</v>
      </c>
      <c r="L44" s="50">
        <v>9.297258378250742</v>
      </c>
      <c r="M44" s="50">
        <v>6.976816020020844</v>
      </c>
      <c r="N44" s="50">
        <v>4.039153837701532</v>
      </c>
    </row>
    <row r="45" spans="2:14" ht="15">
      <c r="B45" s="42" t="s">
        <v>47</v>
      </c>
      <c r="C45" s="43" t="s">
        <v>43</v>
      </c>
      <c r="D45" s="48">
        <v>0.14</v>
      </c>
      <c r="E45" s="48">
        <v>0.1871586727503759</v>
      </c>
      <c r="F45" s="48">
        <v>0.18813437464113475</v>
      </c>
      <c r="G45" s="48">
        <v>0.1894336223447118</v>
      </c>
      <c r="H45" s="48">
        <v>0.18260464415457675</v>
      </c>
      <c r="I45" s="48">
        <v>0.17937023569738655</v>
      </c>
      <c r="J45" s="48">
        <v>0.1734732431311068</v>
      </c>
      <c r="K45" s="48">
        <v>0.17208412605072465</v>
      </c>
      <c r="L45" s="48">
        <v>0.17164522630383436</v>
      </c>
      <c r="M45" s="48">
        <v>0.1785405823772103</v>
      </c>
      <c r="N45" s="48">
        <v>0.16195763316751505</v>
      </c>
    </row>
    <row r="46" spans="1:14" ht="15">
      <c r="A46" s="52"/>
      <c r="B46" s="16" t="s">
        <v>48</v>
      </c>
      <c r="C46" s="53" t="s">
        <v>38</v>
      </c>
      <c r="D46" s="54">
        <v>30</v>
      </c>
      <c r="E46" s="54">
        <v>33.514221354247184</v>
      </c>
      <c r="F46" s="54">
        <v>29.509334807531495</v>
      </c>
      <c r="G46" s="54">
        <v>28.5093231857394</v>
      </c>
      <c r="H46" s="54">
        <v>31.915857727474997</v>
      </c>
      <c r="I46" s="54">
        <v>42.59716512602198</v>
      </c>
      <c r="J46" s="54">
        <v>29.89262666539827</v>
      </c>
      <c r="K46" s="54">
        <v>33.28708228374584</v>
      </c>
      <c r="L46" s="54">
        <v>29.75680753280843</v>
      </c>
      <c r="M46" s="54">
        <v>22.45490285090287</v>
      </c>
      <c r="N46" s="54">
        <v>12.809129848847073</v>
      </c>
    </row>
    <row r="47" spans="3:14" s="16" customFormat="1" ht="5.25" customHeight="1">
      <c r="C47" s="53"/>
      <c r="D47" s="55"/>
      <c r="E47" s="55"/>
      <c r="F47" s="55"/>
      <c r="G47" s="55"/>
      <c r="H47" s="55"/>
      <c r="I47" s="55"/>
      <c r="J47" s="55"/>
      <c r="K47" s="55"/>
      <c r="L47" s="55"/>
      <c r="M47" s="55"/>
      <c r="N47" s="55"/>
    </row>
    <row r="48" spans="1:14" ht="15">
      <c r="A48" s="35"/>
      <c r="B48" s="56" t="s">
        <v>49</v>
      </c>
      <c r="C48" s="57" t="s">
        <v>38</v>
      </c>
      <c r="D48" s="58">
        <v>398.31028800000007</v>
      </c>
      <c r="E48" s="59">
        <v>409.44493573377514</v>
      </c>
      <c r="F48" s="59">
        <v>402.934779129614</v>
      </c>
      <c r="G48" s="59">
        <v>395.2555163329347</v>
      </c>
      <c r="H48" s="59">
        <v>368.48889524452113</v>
      </c>
      <c r="I48" s="59">
        <v>353.8653544063828</v>
      </c>
      <c r="J48" s="59">
        <v>315.9345145103988</v>
      </c>
      <c r="K48" s="59">
        <v>286.25021539874</v>
      </c>
      <c r="L48" s="59">
        <v>249.53913165376048</v>
      </c>
      <c r="M48" s="59">
        <v>221.91349984159493</v>
      </c>
      <c r="N48" s="59">
        <v>192.59769173410257</v>
      </c>
    </row>
    <row r="49" spans="1:14" ht="6" customHeight="1">
      <c r="A49" s="35"/>
      <c r="B49" s="60"/>
      <c r="C49" s="61"/>
      <c r="D49" s="62"/>
      <c r="E49" s="62"/>
      <c r="F49" s="62"/>
      <c r="G49" s="62"/>
      <c r="H49" s="62"/>
      <c r="I49" s="62"/>
      <c r="J49" s="62"/>
      <c r="K49" s="62"/>
      <c r="L49" s="62"/>
      <c r="M49" s="62"/>
      <c r="N49" s="62"/>
    </row>
    <row r="50" spans="1:14" ht="15">
      <c r="A50" s="35"/>
      <c r="B50" s="45" t="s">
        <v>50</v>
      </c>
      <c r="C50" s="40" t="s">
        <v>38</v>
      </c>
      <c r="D50" s="63">
        <v>229.2347596899054</v>
      </c>
      <c r="E50" s="63">
        <v>230.0402374267578</v>
      </c>
      <c r="F50" s="63">
        <v>232.68443298339844</v>
      </c>
      <c r="G50" s="63">
        <v>230.10000610351565</v>
      </c>
      <c r="H50" s="63">
        <v>230</v>
      </c>
      <c r="I50" s="63">
        <v>228.9046173095703</v>
      </c>
      <c r="J50" s="63">
        <v>232.88140869140628</v>
      </c>
      <c r="K50" s="63">
        <v>228.26080322265602</v>
      </c>
      <c r="L50" s="63">
        <v>233.9258575439453</v>
      </c>
      <c r="M50" s="63">
        <v>234.61465454101562</v>
      </c>
      <c r="N50" s="63">
        <v>234.02462768554688</v>
      </c>
    </row>
    <row r="51" spans="1:14" ht="15">
      <c r="A51" s="35"/>
      <c r="B51" s="39" t="s">
        <v>51</v>
      </c>
      <c r="C51" s="40" t="s">
        <v>38</v>
      </c>
      <c r="D51" s="63">
        <v>229.2347596899054</v>
      </c>
      <c r="E51" s="63">
        <v>230.0402374267578</v>
      </c>
      <c r="F51" s="63">
        <v>232.68443298339844</v>
      </c>
      <c r="G51" s="63">
        <v>230.10000610351565</v>
      </c>
      <c r="H51" s="63">
        <v>230</v>
      </c>
      <c r="I51" s="63">
        <v>228.9046173095703</v>
      </c>
      <c r="J51" s="63">
        <v>232.88140869140628</v>
      </c>
      <c r="K51" s="63">
        <v>228.26080322265602</v>
      </c>
      <c r="L51" s="63">
        <v>221.64780763168815</v>
      </c>
      <c r="M51" s="63">
        <v>194.68353292812017</v>
      </c>
      <c r="N51" s="63">
        <v>166.0266260305957</v>
      </c>
    </row>
    <row r="52" spans="1:14" ht="15">
      <c r="A52" s="35"/>
      <c r="B52" s="39" t="s">
        <v>52</v>
      </c>
      <c r="C52" s="40" t="s">
        <v>38</v>
      </c>
      <c r="D52" s="63">
        <v>0</v>
      </c>
      <c r="E52" s="63">
        <v>0</v>
      </c>
      <c r="F52" s="63">
        <v>0</v>
      </c>
      <c r="G52" s="63">
        <v>0</v>
      </c>
      <c r="H52" s="63">
        <v>0</v>
      </c>
      <c r="I52" s="63">
        <v>0</v>
      </c>
      <c r="J52" s="63">
        <v>0</v>
      </c>
      <c r="K52" s="63">
        <v>0</v>
      </c>
      <c r="L52" s="63">
        <v>12.27804991225716</v>
      </c>
      <c r="M52" s="63">
        <v>39.93112161289545</v>
      </c>
      <c r="N52" s="63">
        <v>67.99800165495117</v>
      </c>
    </row>
    <row r="53" spans="1:14" ht="15">
      <c r="A53" s="35"/>
      <c r="B53" s="45" t="s">
        <v>53</v>
      </c>
      <c r="C53" s="40" t="s">
        <v>38</v>
      </c>
      <c r="D53" s="63">
        <v>80.31228767123287</v>
      </c>
      <c r="E53" s="63">
        <v>78.39999866485596</v>
      </c>
      <c r="F53" s="63">
        <v>78.40000057220456</v>
      </c>
      <c r="G53" s="63">
        <v>78.3999996185302</v>
      </c>
      <c r="H53" s="63">
        <v>111.19861307620383</v>
      </c>
      <c r="I53" s="63">
        <v>143.46246700091288</v>
      </c>
      <c r="J53" s="63">
        <v>143.46246700091288</v>
      </c>
      <c r="K53" s="63">
        <v>143.46246700091288</v>
      </c>
      <c r="L53" s="63">
        <v>143.46246700091288</v>
      </c>
      <c r="M53" s="63">
        <v>143.46246700091288</v>
      </c>
      <c r="N53" s="63">
        <v>143.46246700091288</v>
      </c>
    </row>
    <row r="54" spans="1:14" ht="15">
      <c r="A54" s="35"/>
      <c r="B54" s="39" t="s">
        <v>54</v>
      </c>
      <c r="C54" s="40" t="s">
        <v>38</v>
      </c>
      <c r="D54" s="63">
        <v>68.389</v>
      </c>
      <c r="E54" s="63">
        <v>61.73329830169677</v>
      </c>
      <c r="F54" s="63">
        <v>49.647300209045376</v>
      </c>
      <c r="G54" s="63">
        <v>45.06669998168938</v>
      </c>
      <c r="H54" s="63">
        <v>32.20285646715592</v>
      </c>
      <c r="I54" s="63">
        <v>19.548750000726432</v>
      </c>
      <c r="J54" s="63">
        <v>19.548750000726432</v>
      </c>
      <c r="K54" s="63">
        <v>19.548750000726432</v>
      </c>
      <c r="L54" s="63">
        <v>19.548750000726432</v>
      </c>
      <c r="M54" s="63">
        <v>19.548750000726432</v>
      </c>
      <c r="N54" s="63">
        <v>19.548750000726432</v>
      </c>
    </row>
    <row r="55" spans="1:14" ht="14.25" customHeight="1">
      <c r="A55" s="35"/>
      <c r="B55" s="39" t="s">
        <v>55</v>
      </c>
      <c r="C55" s="40" t="s">
        <v>38</v>
      </c>
      <c r="D55" s="63">
        <v>11.923287671232877</v>
      </c>
      <c r="E55" s="63">
        <v>16.66670036315918</v>
      </c>
      <c r="F55" s="63">
        <v>28.752700363159178</v>
      </c>
      <c r="G55" s="63">
        <v>33.33329963684082</v>
      </c>
      <c r="H55" s="63">
        <v>78.99575660904792</v>
      </c>
      <c r="I55" s="63">
        <v>123.91371700018644</v>
      </c>
      <c r="J55" s="63">
        <v>123.91371700018644</v>
      </c>
      <c r="K55" s="63">
        <v>123.91371700018644</v>
      </c>
      <c r="L55" s="63">
        <v>123.91371700018644</v>
      </c>
      <c r="M55" s="63">
        <v>123.91371700018644</v>
      </c>
      <c r="N55" s="63">
        <v>123.91371700018644</v>
      </c>
    </row>
    <row r="56" spans="1:14" ht="6.75" customHeight="1">
      <c r="A56" s="35"/>
      <c r="B56" s="45"/>
      <c r="C56" s="40"/>
      <c r="D56" s="63"/>
      <c r="E56" s="63"/>
      <c r="F56" s="63"/>
      <c r="G56" s="63"/>
      <c r="H56" s="63"/>
      <c r="I56" s="63"/>
      <c r="J56" s="63"/>
      <c r="K56" s="63"/>
      <c r="L56" s="63"/>
      <c r="M56" s="63"/>
      <c r="N56" s="63"/>
    </row>
    <row r="57" spans="1:14" ht="15">
      <c r="A57" s="35"/>
      <c r="B57" s="45" t="s">
        <v>56</v>
      </c>
      <c r="C57" s="40" t="s">
        <v>38</v>
      </c>
      <c r="D57" s="63">
        <v>68.389</v>
      </c>
      <c r="E57" s="63">
        <v>61.73329830169677</v>
      </c>
      <c r="F57" s="63">
        <v>49.647300209045376</v>
      </c>
      <c r="G57" s="63">
        <v>45.06669998168938</v>
      </c>
      <c r="H57" s="63">
        <v>32.20285646715592</v>
      </c>
      <c r="I57" s="63">
        <v>19.548750000726432</v>
      </c>
      <c r="J57" s="63">
        <v>19.548750000726432</v>
      </c>
      <c r="K57" s="63">
        <v>19.548750000726432</v>
      </c>
      <c r="L57" s="63">
        <v>19.548750000726432</v>
      </c>
      <c r="M57" s="63">
        <v>19.548750000726432</v>
      </c>
      <c r="N57" s="63">
        <v>19.548750000726432</v>
      </c>
    </row>
    <row r="58" spans="1:14" ht="15">
      <c r="A58" s="35"/>
      <c r="B58" s="64" t="s">
        <v>57</v>
      </c>
      <c r="C58" s="43" t="s">
        <v>38</v>
      </c>
      <c r="D58" s="65">
        <v>100.68652831009469</v>
      </c>
      <c r="E58" s="65">
        <v>117.67140000532055</v>
      </c>
      <c r="F58" s="65">
        <v>120.60304593717021</v>
      </c>
      <c r="G58" s="65">
        <v>120.08881024772965</v>
      </c>
      <c r="H58" s="65">
        <v>106.2860387773652</v>
      </c>
      <c r="I58" s="65">
        <v>105.41198709608604</v>
      </c>
      <c r="J58" s="65">
        <v>63.50435581826609</v>
      </c>
      <c r="K58" s="65">
        <v>38.44066217535756</v>
      </c>
      <c r="L58" s="65">
        <v>8.342574021345893</v>
      </c>
      <c r="M58" s="65">
        <v>7.681216912748322</v>
      </c>
      <c r="N58" s="65">
        <v>7.022315702780428</v>
      </c>
    </row>
    <row r="59" spans="2:14" ht="6" customHeight="1">
      <c r="B59" s="66"/>
      <c r="C59" s="53"/>
      <c r="D59" s="55"/>
      <c r="E59" s="55"/>
      <c r="F59" s="55"/>
      <c r="G59" s="55"/>
      <c r="H59" s="55"/>
      <c r="I59" s="55"/>
      <c r="J59" s="55"/>
      <c r="K59" s="55"/>
      <c r="L59" s="55"/>
      <c r="M59" s="55"/>
      <c r="N59" s="55"/>
    </row>
    <row r="60" spans="1:14" ht="15">
      <c r="A60" s="32" t="s">
        <v>58</v>
      </c>
      <c r="B60" s="66"/>
      <c r="C60" s="53"/>
      <c r="D60" s="54"/>
      <c r="E60" s="54"/>
      <c r="F60" s="54"/>
      <c r="G60" s="54"/>
      <c r="H60" s="54"/>
      <c r="I60" s="54"/>
      <c r="J60" s="54"/>
      <c r="K60" s="54"/>
      <c r="L60" s="54"/>
      <c r="M60" s="54"/>
      <c r="N60" s="54"/>
    </row>
    <row r="61" spans="2:14" ht="17.25">
      <c r="B61" s="36" t="s">
        <v>59</v>
      </c>
      <c r="C61" s="37" t="s">
        <v>60</v>
      </c>
      <c r="D61" s="38">
        <v>411</v>
      </c>
      <c r="E61" s="38">
        <v>462.52935649633145</v>
      </c>
      <c r="F61" s="38">
        <v>597.8028145894389</v>
      </c>
      <c r="G61" s="38">
        <v>613.1526422975971</v>
      </c>
      <c r="H61" s="38">
        <v>634.8820968882969</v>
      </c>
      <c r="I61" s="38">
        <v>648.7104619548332</v>
      </c>
      <c r="J61" s="38">
        <v>665.6988741530103</v>
      </c>
      <c r="K61" s="38">
        <v>649.728897291604</v>
      </c>
      <c r="L61" s="38">
        <v>630.3071375655753</v>
      </c>
      <c r="M61" s="38">
        <v>630.5290479286962</v>
      </c>
      <c r="N61" s="38">
        <v>708.8224081652695</v>
      </c>
    </row>
    <row r="62" spans="2:14" ht="15">
      <c r="B62" s="39" t="s">
        <v>39</v>
      </c>
      <c r="C62" s="40" t="s">
        <v>60</v>
      </c>
      <c r="D62" s="63"/>
      <c r="E62" s="63">
        <v>431.96311425252037</v>
      </c>
      <c r="F62" s="63">
        <v>546.3383419956835</v>
      </c>
      <c r="G62" s="63">
        <v>537.7760752005203</v>
      </c>
      <c r="H62" s="63">
        <v>480.7740816224849</v>
      </c>
      <c r="I62" s="63">
        <v>447.19691307067785</v>
      </c>
      <c r="J62" s="63">
        <v>458.3601671996877</v>
      </c>
      <c r="K62" s="63">
        <v>442.6077500913363</v>
      </c>
      <c r="L62" s="63">
        <v>393.4763392990983</v>
      </c>
      <c r="M62" s="63">
        <v>391.8338345332862</v>
      </c>
      <c r="N62" s="63">
        <v>347.028358138679</v>
      </c>
    </row>
    <row r="63" spans="2:14" ht="15">
      <c r="B63" s="39" t="s">
        <v>40</v>
      </c>
      <c r="C63" s="40" t="s">
        <v>60</v>
      </c>
      <c r="D63" s="63"/>
      <c r="E63" s="63">
        <v>27.705260520905956</v>
      </c>
      <c r="F63" s="63">
        <v>48.310118319720175</v>
      </c>
      <c r="G63" s="63">
        <v>71.40122706417172</v>
      </c>
      <c r="H63" s="63">
        <v>150.84274261581194</v>
      </c>
      <c r="I63" s="63">
        <v>198.32129686415547</v>
      </c>
      <c r="J63" s="63">
        <v>204.2141842133226</v>
      </c>
      <c r="K63" s="63">
        <v>204.06012066026776</v>
      </c>
      <c r="L63" s="63">
        <v>233.829034846477</v>
      </c>
      <c r="M63" s="63">
        <v>235.74742174541</v>
      </c>
      <c r="N63" s="63">
        <v>358.8991718765906</v>
      </c>
    </row>
    <row r="64" spans="2:14" ht="15">
      <c r="B64" s="42" t="s">
        <v>41</v>
      </c>
      <c r="C64" s="43" t="s">
        <v>60</v>
      </c>
      <c r="D64" s="65"/>
      <c r="E64" s="65">
        <v>2.860981722905112</v>
      </c>
      <c r="F64" s="65">
        <v>3.154354274035112</v>
      </c>
      <c r="G64" s="65">
        <v>3.975340032905112</v>
      </c>
      <c r="H64" s="65">
        <v>3.2652726500000004</v>
      </c>
      <c r="I64" s="65">
        <v>3.19225202</v>
      </c>
      <c r="J64" s="65">
        <v>3.1245227400000006</v>
      </c>
      <c r="K64" s="65">
        <v>3.0610265400000003</v>
      </c>
      <c r="L64" s="65">
        <v>3.001763419999989</v>
      </c>
      <c r="M64" s="65">
        <v>2.947791649999999</v>
      </c>
      <c r="N64" s="65">
        <v>2.8948781499999967</v>
      </c>
    </row>
    <row r="65" spans="1:14" ht="15">
      <c r="A65" s="25"/>
      <c r="B65" s="36" t="s">
        <v>61</v>
      </c>
      <c r="C65" s="37" t="s">
        <v>60</v>
      </c>
      <c r="D65" s="50">
        <v>411</v>
      </c>
      <c r="E65" s="50">
        <v>446.1018426852639</v>
      </c>
      <c r="F65" s="50">
        <v>570.8088365829472</v>
      </c>
      <c r="G65" s="50">
        <v>573.8742227358966</v>
      </c>
      <c r="H65" s="50">
        <v>556.5219801953908</v>
      </c>
      <c r="I65" s="50">
        <v>546.6767867047556</v>
      </c>
      <c r="J65" s="50">
        <v>560.7797115803489</v>
      </c>
      <c r="K65" s="50">
        <v>544.9439130754702</v>
      </c>
      <c r="L65" s="50">
        <v>510.6910330643368</v>
      </c>
      <c r="M65" s="50">
        <v>510.0023245709913</v>
      </c>
      <c r="N65" s="50">
        <v>526.7674318919743</v>
      </c>
    </row>
    <row r="66" spans="2:14" ht="15">
      <c r="B66" s="39" t="s">
        <v>39</v>
      </c>
      <c r="C66" s="40" t="s">
        <v>43</v>
      </c>
      <c r="D66" s="47"/>
      <c r="E66" s="47">
        <v>1</v>
      </c>
      <c r="F66" s="47">
        <v>1</v>
      </c>
      <c r="G66" s="47">
        <v>1</v>
      </c>
      <c r="H66" s="47">
        <v>1</v>
      </c>
      <c r="I66" s="47">
        <v>1</v>
      </c>
      <c r="J66" s="47">
        <v>1</v>
      </c>
      <c r="K66" s="47">
        <v>1</v>
      </c>
      <c r="L66" s="47">
        <v>1</v>
      </c>
      <c r="M66" s="47">
        <v>1</v>
      </c>
      <c r="N66" s="47">
        <v>1</v>
      </c>
    </row>
    <row r="67" spans="2:14" ht="15">
      <c r="B67" s="39" t="s">
        <v>40</v>
      </c>
      <c r="C67" s="40" t="s">
        <v>43</v>
      </c>
      <c r="D67" s="47"/>
      <c r="E67" s="47">
        <v>0.5</v>
      </c>
      <c r="F67" s="47">
        <v>0.5</v>
      </c>
      <c r="G67" s="47">
        <v>0.5</v>
      </c>
      <c r="H67" s="47">
        <v>0.5</v>
      </c>
      <c r="I67" s="47">
        <v>0.5</v>
      </c>
      <c r="J67" s="47">
        <v>0.5</v>
      </c>
      <c r="K67" s="47">
        <v>0.5</v>
      </c>
      <c r="L67" s="47">
        <v>0.5</v>
      </c>
      <c r="M67" s="47">
        <v>0.5</v>
      </c>
      <c r="N67" s="47">
        <v>0.5</v>
      </c>
    </row>
    <row r="68" spans="2:14" ht="15">
      <c r="B68" s="42" t="s">
        <v>41</v>
      </c>
      <c r="C68" s="43" t="s">
        <v>43</v>
      </c>
      <c r="D68" s="48"/>
      <c r="E68" s="48">
        <v>0.1</v>
      </c>
      <c r="F68" s="48">
        <v>0.1</v>
      </c>
      <c r="G68" s="48">
        <v>0.1</v>
      </c>
      <c r="H68" s="48">
        <v>0.1</v>
      </c>
      <c r="I68" s="48">
        <v>0.1</v>
      </c>
      <c r="J68" s="48">
        <v>0.1</v>
      </c>
      <c r="K68" s="48">
        <v>0.1</v>
      </c>
      <c r="L68" s="48">
        <v>0.1</v>
      </c>
      <c r="M68" s="48">
        <v>0.1</v>
      </c>
      <c r="N68" s="48">
        <v>0.1</v>
      </c>
    </row>
    <row r="69" spans="2:14" ht="15">
      <c r="B69" s="67" t="s">
        <v>62</v>
      </c>
      <c r="C69" s="37" t="s">
        <v>60</v>
      </c>
      <c r="D69" s="63">
        <v>64.41102444222618</v>
      </c>
      <c r="E69" s="63">
        <v>69.46238164589339</v>
      </c>
      <c r="F69" s="63">
        <v>82.30111583533733</v>
      </c>
      <c r="G69" s="63">
        <v>89.62964274289313</v>
      </c>
      <c r="H69" s="63">
        <v>76.84680859166721</v>
      </c>
      <c r="I69" s="63">
        <v>59.45606099758703</v>
      </c>
      <c r="J69" s="63">
        <v>61.18810435167762</v>
      </c>
      <c r="K69" s="63">
        <v>60.11737630648331</v>
      </c>
      <c r="L69" s="63">
        <v>57.283261622026025</v>
      </c>
      <c r="M69" s="63">
        <v>58.20743358960103</v>
      </c>
      <c r="N69" s="63">
        <v>45.039027423814</v>
      </c>
    </row>
    <row r="70" spans="2:14" ht="15">
      <c r="B70" s="45" t="s">
        <v>63</v>
      </c>
      <c r="C70" s="40" t="s">
        <v>60</v>
      </c>
      <c r="D70" s="41">
        <v>28.041313023329234</v>
      </c>
      <c r="E70" s="41">
        <v>36.128555847142245</v>
      </c>
      <c r="F70" s="41">
        <v>21.048323170724323</v>
      </c>
      <c r="G70" s="41">
        <v>17.789035858436485</v>
      </c>
      <c r="H70" s="41">
        <v>8.002352944807841</v>
      </c>
      <c r="I70" s="41">
        <v>46.092036098238786</v>
      </c>
      <c r="J70" s="41">
        <v>91.08326663910245</v>
      </c>
      <c r="K70" s="41">
        <v>132.37023823357654</v>
      </c>
      <c r="L70" s="41">
        <v>149.0638067247481</v>
      </c>
      <c r="M70" s="41">
        <v>190.25082625865727</v>
      </c>
      <c r="N70" s="41">
        <v>190.52623964390187</v>
      </c>
    </row>
    <row r="71" spans="2:14" ht="15">
      <c r="B71" s="45" t="s">
        <v>64</v>
      </c>
      <c r="C71" s="40" t="s">
        <v>60</v>
      </c>
      <c r="D71" s="41">
        <v>96.80332287848378</v>
      </c>
      <c r="E71" s="41">
        <v>102.08731635411466</v>
      </c>
      <c r="F71" s="41">
        <v>100.48559992801538</v>
      </c>
      <c r="G71" s="41">
        <v>119.35748101858269</v>
      </c>
      <c r="H71" s="41">
        <v>106.71926683267772</v>
      </c>
      <c r="I71" s="41">
        <v>106.04809643408723</v>
      </c>
      <c r="J71" s="41">
        <v>141.26408578549672</v>
      </c>
      <c r="K71" s="41">
        <v>139.31675578729988</v>
      </c>
      <c r="L71" s="41">
        <v>137.36942578910313</v>
      </c>
      <c r="M71" s="41">
        <v>138.38626208701746</v>
      </c>
      <c r="N71" s="41">
        <v>139.11090388370954</v>
      </c>
    </row>
    <row r="72" spans="2:14" ht="15">
      <c r="B72" s="45" t="s">
        <v>65</v>
      </c>
      <c r="C72" s="40" t="s">
        <v>60</v>
      </c>
      <c r="D72" s="41">
        <v>15.256746677711504</v>
      </c>
      <c r="E72" s="41">
        <v>14.6</v>
      </c>
      <c r="F72" s="41">
        <v>14.6</v>
      </c>
      <c r="G72" s="41">
        <v>14.6</v>
      </c>
      <c r="H72" s="41">
        <v>49.82</v>
      </c>
      <c r="I72" s="41">
        <v>49.82</v>
      </c>
      <c r="J72" s="41">
        <v>49.82</v>
      </c>
      <c r="K72" s="41">
        <v>49.82</v>
      </c>
      <c r="L72" s="41">
        <v>49.82</v>
      </c>
      <c r="M72" s="41">
        <v>49.82</v>
      </c>
      <c r="N72" s="41">
        <v>49.82</v>
      </c>
    </row>
    <row r="73" spans="2:14" ht="15">
      <c r="B73" s="64" t="s">
        <v>66</v>
      </c>
      <c r="C73" s="43" t="s">
        <v>60</v>
      </c>
      <c r="D73" s="65">
        <v>391.39226790936016</v>
      </c>
      <c r="E73" s="65">
        <v>435.0054638241848</v>
      </c>
      <c r="F73" s="65">
        <v>559.0726756609934</v>
      </c>
      <c r="G73" s="65">
        <v>547.3354203186435</v>
      </c>
      <c r="H73" s="65">
        <v>484.8318748991882</v>
      </c>
      <c r="I73" s="65">
        <v>496.3567873664941</v>
      </c>
      <c r="J73" s="65">
        <v>521.9669967856322</v>
      </c>
      <c r="K73" s="65">
        <v>548.29477182823</v>
      </c>
      <c r="L73" s="65">
        <v>529.8486756220077</v>
      </c>
      <c r="M73" s="65">
        <v>570.254322332232</v>
      </c>
      <c r="N73" s="65">
        <v>573.4017950759805</v>
      </c>
    </row>
    <row r="74" spans="2:3" ht="6" customHeight="1">
      <c r="B74" s="16"/>
      <c r="C74" s="16"/>
    </row>
    <row r="75" spans="1:3" ht="15">
      <c r="A75" s="32" t="s">
        <v>67</v>
      </c>
      <c r="B75" s="16"/>
      <c r="C75" s="16"/>
    </row>
    <row r="76" spans="1:14" ht="17.25">
      <c r="A76" s="35"/>
      <c r="B76" s="36" t="s">
        <v>68</v>
      </c>
      <c r="C76" s="37" t="s">
        <v>69</v>
      </c>
      <c r="D76" s="38">
        <v>235.8980757534247</v>
      </c>
      <c r="E76" s="38">
        <v>239.41645919920737</v>
      </c>
      <c r="F76" s="38">
        <v>250.73706320616995</v>
      </c>
      <c r="G76" s="38">
        <v>245.15865093480988</v>
      </c>
      <c r="H76" s="38">
        <v>252.4685113973878</v>
      </c>
      <c r="I76" s="38">
        <v>247.34719273345746</v>
      </c>
      <c r="J76" s="38">
        <v>241.3370014163366</v>
      </c>
      <c r="K76" s="38">
        <v>236.04040825316213</v>
      </c>
      <c r="L76" s="38">
        <v>239.27534018589458</v>
      </c>
      <c r="M76" s="38">
        <v>244.45887811606653</v>
      </c>
      <c r="N76" s="38">
        <v>242.97867704423973</v>
      </c>
    </row>
    <row r="77" spans="2:14" ht="15">
      <c r="B77" s="39" t="s">
        <v>70</v>
      </c>
      <c r="C77" s="40" t="s">
        <v>69</v>
      </c>
      <c r="D77" s="41">
        <v>187.7792265753425</v>
      </c>
      <c r="E77" s="41">
        <v>189.5710755354767</v>
      </c>
      <c r="F77" s="41">
        <v>194.96390118014276</v>
      </c>
      <c r="G77" s="41">
        <v>187.5023063400268</v>
      </c>
      <c r="H77" s="41">
        <v>199.4831765254763</v>
      </c>
      <c r="I77" s="41">
        <v>195.93015399365424</v>
      </c>
      <c r="J77" s="41">
        <v>218.1785743953146</v>
      </c>
      <c r="K77" s="41">
        <v>212.9598979159898</v>
      </c>
      <c r="L77" s="41">
        <v>216.00376416836772</v>
      </c>
      <c r="M77" s="41">
        <v>218.51026349567562</v>
      </c>
      <c r="N77" s="41">
        <v>214.15097416517875</v>
      </c>
    </row>
    <row r="78" spans="2:14" ht="15">
      <c r="B78" s="39" t="s">
        <v>71</v>
      </c>
      <c r="C78" s="40" t="s">
        <v>69</v>
      </c>
      <c r="D78" s="41">
        <v>42.547219178082194</v>
      </c>
      <c r="E78" s="41">
        <v>42.35561728477478</v>
      </c>
      <c r="F78" s="41">
        <v>47.73558583110571</v>
      </c>
      <c r="G78" s="41">
        <v>52.3402832995355</v>
      </c>
      <c r="H78" s="41">
        <v>48.185574457273084</v>
      </c>
      <c r="I78" s="41">
        <v>46.151546355336905</v>
      </c>
      <c r="J78" s="41">
        <v>17.741836079040617</v>
      </c>
      <c r="K78" s="41">
        <v>17.64364835771853</v>
      </c>
      <c r="L78" s="41">
        <v>18.196559265031453</v>
      </c>
      <c r="M78" s="41">
        <v>21.14161415828078</v>
      </c>
      <c r="N78" s="41">
        <v>23.91041122534127</v>
      </c>
    </row>
    <row r="79" spans="2:14" ht="15">
      <c r="B79" s="39" t="s">
        <v>72</v>
      </c>
      <c r="C79" s="40" t="s">
        <v>69</v>
      </c>
      <c r="D79" s="41">
        <v>0</v>
      </c>
      <c r="E79" s="41">
        <v>2.6575766503810883</v>
      </c>
      <c r="F79" s="41">
        <v>2.9027141332626343</v>
      </c>
      <c r="G79" s="41">
        <v>0</v>
      </c>
      <c r="H79" s="41">
        <v>0.018649515611668156</v>
      </c>
      <c r="I79" s="41">
        <v>0</v>
      </c>
      <c r="J79" s="41">
        <v>0</v>
      </c>
      <c r="K79" s="41">
        <v>0</v>
      </c>
      <c r="L79" s="41">
        <v>0</v>
      </c>
      <c r="M79" s="41">
        <v>0</v>
      </c>
      <c r="N79" s="41">
        <v>0</v>
      </c>
    </row>
    <row r="80" spans="2:14" ht="15">
      <c r="B80" s="42" t="s">
        <v>73</v>
      </c>
      <c r="C80" s="43" t="s">
        <v>69</v>
      </c>
      <c r="D80" s="44">
        <v>5.57163</v>
      </c>
      <c r="E80" s="44">
        <v>4.8321897285747974</v>
      </c>
      <c r="F80" s="44">
        <v>5.134862061658844</v>
      </c>
      <c r="G80" s="44">
        <v>5.3160612952476</v>
      </c>
      <c r="H80" s="44">
        <v>4.781110899026775</v>
      </c>
      <c r="I80" s="44">
        <v>5.265492384466306</v>
      </c>
      <c r="J80" s="44">
        <v>5.416590941981376</v>
      </c>
      <c r="K80" s="44">
        <v>5.436861979453788</v>
      </c>
      <c r="L80" s="44">
        <v>5.075016752495394</v>
      </c>
      <c r="M80" s="44">
        <v>4.807000462110118</v>
      </c>
      <c r="N80" s="44">
        <v>4.917291653719694</v>
      </c>
    </row>
    <row r="81" spans="2:14" s="46" customFormat="1" ht="6.75" customHeight="1">
      <c r="B81" s="45"/>
      <c r="C81" s="45"/>
      <c r="D81" s="45"/>
      <c r="E81" s="45"/>
      <c r="F81" s="45"/>
      <c r="G81" s="45"/>
      <c r="H81" s="45"/>
      <c r="I81" s="45"/>
      <c r="J81" s="45"/>
      <c r="K81" s="45"/>
      <c r="L81" s="45"/>
      <c r="M81" s="45"/>
      <c r="N81" s="45"/>
    </row>
    <row r="82" spans="1:3" ht="15">
      <c r="A82" s="32" t="s">
        <v>74</v>
      </c>
      <c r="B82" s="16"/>
      <c r="C82" s="16"/>
    </row>
    <row r="83" spans="2:14" ht="15">
      <c r="B83" s="36" t="s">
        <v>75</v>
      </c>
      <c r="C83" s="37" t="s">
        <v>38</v>
      </c>
      <c r="D83" s="50">
        <v>18.067</v>
      </c>
      <c r="E83" s="50">
        <v>13.338</v>
      </c>
      <c r="F83" s="50">
        <v>12.874</v>
      </c>
      <c r="G83" s="50">
        <v>11.585</v>
      </c>
      <c r="H83" s="50">
        <v>9.944</v>
      </c>
      <c r="I83" s="50">
        <v>7.422</v>
      </c>
      <c r="J83" s="50">
        <v>5.677</v>
      </c>
      <c r="K83" s="50">
        <v>4.586</v>
      </c>
      <c r="L83" s="50">
        <v>3.707</v>
      </c>
      <c r="M83" s="50">
        <v>3.067</v>
      </c>
      <c r="N83" s="50">
        <v>2.475</v>
      </c>
    </row>
    <row r="84" spans="2:14" ht="15">
      <c r="B84" s="45" t="s">
        <v>76</v>
      </c>
      <c r="C84" s="40" t="s">
        <v>69</v>
      </c>
      <c r="D84" s="41">
        <v>163.15086261319712</v>
      </c>
      <c r="E84" s="41">
        <v>163.03692803246412</v>
      </c>
      <c r="F84" s="41">
        <v>164.90512079126174</v>
      </c>
      <c r="G84" s="41">
        <v>167.03954992242834</v>
      </c>
      <c r="H84" s="41">
        <v>167.7342320169449</v>
      </c>
      <c r="I84" s="41">
        <v>168.73682302607972</v>
      </c>
      <c r="J84" s="41">
        <v>171.86204098908837</v>
      </c>
      <c r="K84" s="41">
        <v>175.08569504675359</v>
      </c>
      <c r="L84" s="41">
        <v>178.54455345881183</v>
      </c>
      <c r="M84" s="41">
        <v>182.07019684336754</v>
      </c>
      <c r="N84" s="41">
        <v>185.80256256427694</v>
      </c>
    </row>
    <row r="85" spans="2:14" ht="15">
      <c r="B85" s="64" t="s">
        <v>77</v>
      </c>
      <c r="C85" s="43" t="s">
        <v>69</v>
      </c>
      <c r="D85" s="44">
        <v>19.462644209886193</v>
      </c>
      <c r="E85" s="44">
        <v>20.439806242582755</v>
      </c>
      <c r="F85" s="44">
        <v>21.271034579267315</v>
      </c>
      <c r="G85" s="44">
        <v>17.07992935202717</v>
      </c>
      <c r="H85" s="44">
        <v>17.227691675696597</v>
      </c>
      <c r="I85" s="44">
        <v>17.54409764596715</v>
      </c>
      <c r="J85" s="44">
        <v>17.86599930298118</v>
      </c>
      <c r="K85" s="44">
        <v>18.195492782459144</v>
      </c>
      <c r="L85" s="44">
        <v>18.47703048780871</v>
      </c>
      <c r="M85" s="44">
        <v>18.77095826084416</v>
      </c>
      <c r="N85" s="44">
        <v>19.045601585251315</v>
      </c>
    </row>
    <row r="86" spans="2:14" ht="6" customHeight="1">
      <c r="B86" s="16"/>
      <c r="C86" s="53"/>
      <c r="D86" s="54"/>
      <c r="E86" s="54"/>
      <c r="F86" s="54"/>
      <c r="G86" s="54"/>
      <c r="H86" s="54"/>
      <c r="I86" s="54"/>
      <c r="J86" s="54"/>
      <c r="K86" s="54"/>
      <c r="L86" s="54"/>
      <c r="M86" s="54"/>
      <c r="N86" s="54"/>
    </row>
    <row r="87" spans="2:14" ht="28.5" customHeight="1">
      <c r="B87" s="114" t="s">
        <v>78</v>
      </c>
      <c r="C87" s="114"/>
      <c r="D87" s="114"/>
      <c r="E87" s="114"/>
      <c r="F87" s="114"/>
      <c r="G87" s="114"/>
      <c r="H87" s="114"/>
      <c r="I87" s="114"/>
      <c r="J87" s="114"/>
      <c r="K87" s="114"/>
      <c r="L87" s="114"/>
      <c r="M87" s="114"/>
      <c r="N87" s="114"/>
    </row>
    <row r="88" spans="2:14" ht="15">
      <c r="B88" s="68" t="s">
        <v>79</v>
      </c>
      <c r="C88" s="53"/>
      <c r="D88" s="54"/>
      <c r="E88" s="54"/>
      <c r="F88" s="54"/>
      <c r="G88" s="54"/>
      <c r="H88" s="54"/>
      <c r="I88" s="54"/>
      <c r="J88" s="54"/>
      <c r="K88" s="54"/>
      <c r="L88" s="54"/>
      <c r="M88" s="54"/>
      <c r="N88" s="54"/>
    </row>
    <row r="89" spans="2:14" ht="29.25" customHeight="1">
      <c r="B89" s="114" t="s">
        <v>80</v>
      </c>
      <c r="C89" s="114"/>
      <c r="D89" s="114"/>
      <c r="E89" s="114"/>
      <c r="F89" s="114"/>
      <c r="G89" s="114"/>
      <c r="H89" s="114"/>
      <c r="I89" s="114"/>
      <c r="J89" s="114"/>
      <c r="K89" s="114"/>
      <c r="L89" s="114"/>
      <c r="M89" s="114"/>
      <c r="N89" s="114"/>
    </row>
    <row r="90" spans="3:14" ht="15">
      <c r="C90" s="53"/>
      <c r="D90" s="54"/>
      <c r="E90" s="54"/>
      <c r="F90" s="54"/>
      <c r="G90" s="54"/>
      <c r="H90" s="54"/>
      <c r="I90" s="54"/>
      <c r="J90" s="54"/>
      <c r="K90" s="54"/>
      <c r="L90" s="54"/>
      <c r="M90" s="54"/>
      <c r="N90" s="54"/>
    </row>
    <row r="91" spans="2:14" ht="15">
      <c r="B91" s="16"/>
      <c r="C91" s="53"/>
      <c r="D91" s="69"/>
      <c r="E91" s="69"/>
      <c r="F91" s="69"/>
      <c r="G91" s="69"/>
      <c r="H91" s="69"/>
      <c r="I91" s="69"/>
      <c r="J91" s="69"/>
      <c r="K91" s="70"/>
      <c r="L91" s="54"/>
      <c r="M91" s="54"/>
      <c r="N91" s="54"/>
    </row>
    <row r="92" spans="2:3" ht="15">
      <c r="B92" s="16"/>
      <c r="C92" s="69"/>
    </row>
    <row r="93" spans="1:10" ht="18">
      <c r="A93" s="18" t="s">
        <v>81</v>
      </c>
      <c r="B93" s="16"/>
      <c r="C93" s="16"/>
      <c r="D93" s="71"/>
      <c r="E93" s="26"/>
      <c r="F93" s="26"/>
      <c r="G93" s="26"/>
      <c r="H93" s="26"/>
      <c r="I93" s="26"/>
      <c r="J93" s="26"/>
    </row>
    <row r="94" spans="1:10" ht="15">
      <c r="A94" s="35" t="s">
        <v>47</v>
      </c>
      <c r="B94" s="16"/>
      <c r="C94" s="16"/>
      <c r="D94" s="71"/>
      <c r="E94" s="26"/>
      <c r="F94" s="26"/>
      <c r="G94" s="26"/>
      <c r="H94" s="26"/>
      <c r="I94" s="26"/>
      <c r="J94" s="26"/>
    </row>
    <row r="95" spans="2:14" ht="15">
      <c r="B95" s="36" t="s">
        <v>82</v>
      </c>
      <c r="C95" s="37" t="s">
        <v>16</v>
      </c>
      <c r="D95" s="72">
        <v>60.04753629045635</v>
      </c>
      <c r="E95" s="72">
        <v>64.1956969032191</v>
      </c>
      <c r="F95" s="72">
        <v>60.5194140505056</v>
      </c>
      <c r="G95" s="72">
        <v>56.490223270649366</v>
      </c>
      <c r="H95" s="72">
        <v>52.10650286217421</v>
      </c>
      <c r="I95" s="72">
        <v>48.74682190225919</v>
      </c>
      <c r="J95" s="72">
        <v>45.12137504281374</v>
      </c>
      <c r="K95" s="72">
        <v>39.78284162085091</v>
      </c>
      <c r="L95" s="72">
        <v>39.855367135095335</v>
      </c>
      <c r="M95" s="72">
        <v>40.50385392708294</v>
      </c>
      <c r="N95" s="72">
        <v>40.413196937445655</v>
      </c>
    </row>
    <row r="96" spans="2:14" ht="15">
      <c r="B96" s="45" t="s">
        <v>83</v>
      </c>
      <c r="C96" s="40" t="s">
        <v>38</v>
      </c>
      <c r="D96" s="63">
        <v>27.11928800000002</v>
      </c>
      <c r="E96" s="63">
        <v>30.294390305370484</v>
      </c>
      <c r="F96" s="63">
        <v>24.882292075208888</v>
      </c>
      <c r="G96" s="63">
        <v>21.18006235199418</v>
      </c>
      <c r="H96" s="63">
        <v>17.0063637898937</v>
      </c>
      <c r="I96" s="63">
        <v>13.95948061791605</v>
      </c>
      <c r="J96" s="63">
        <v>11.631082734578083</v>
      </c>
      <c r="K96" s="63">
        <v>10.507141654833333</v>
      </c>
      <c r="L96" s="63">
        <v>9.297258378250742</v>
      </c>
      <c r="M96" s="63">
        <v>6.976816020020844</v>
      </c>
      <c r="N96" s="63">
        <v>4.039153837701532</v>
      </c>
    </row>
    <row r="97" spans="2:14" ht="15">
      <c r="B97" s="45" t="s">
        <v>84</v>
      </c>
      <c r="C97" s="40" t="s">
        <v>38</v>
      </c>
      <c r="D97" s="63">
        <v>58.605494724022854</v>
      </c>
      <c r="E97" s="63">
        <v>56.372952899879856</v>
      </c>
      <c r="F97" s="63">
        <v>55.846379185023025</v>
      </c>
      <c r="G97" s="63">
        <v>55.14290639103909</v>
      </c>
      <c r="H97" s="63">
        <v>52.089888921927255</v>
      </c>
      <c r="I97" s="63">
        <v>48.491837999095665</v>
      </c>
      <c r="J97" s="63">
        <v>43.96547425212714</v>
      </c>
      <c r="K97" s="63">
        <v>38.00795325198063</v>
      </c>
      <c r="L97" s="63">
        <v>32.908253971753055</v>
      </c>
      <c r="M97" s="63">
        <v>31.393639209773244</v>
      </c>
      <c r="N97" s="63">
        <v>29.805309960383507</v>
      </c>
    </row>
    <row r="98" spans="2:14" ht="17.25">
      <c r="B98" s="39" t="s">
        <v>85</v>
      </c>
      <c r="C98" s="40" t="s">
        <v>43</v>
      </c>
      <c r="D98" s="47">
        <v>0.17176741099273676</v>
      </c>
      <c r="E98" s="47">
        <v>0.1630990407356168</v>
      </c>
      <c r="F98" s="47">
        <v>0.16022802004575593</v>
      </c>
      <c r="G98" s="47">
        <v>0.1595726591149044</v>
      </c>
      <c r="H98" s="47">
        <v>0.16300163065940304</v>
      </c>
      <c r="I98" s="47">
        <v>0.16310264915297795</v>
      </c>
      <c r="J98" s="47">
        <v>0.1602177226018323</v>
      </c>
      <c r="K98" s="47">
        <v>0.1567622768283947</v>
      </c>
      <c r="L98" s="47">
        <v>0.15634484021769213</v>
      </c>
      <c r="M98" s="47">
        <v>0.16309927646895966</v>
      </c>
      <c r="N98" s="47">
        <v>0.1695898170668025</v>
      </c>
    </row>
    <row r="99" spans="2:14" ht="15">
      <c r="B99" s="45" t="s">
        <v>86</v>
      </c>
      <c r="C99" s="40" t="s">
        <v>22</v>
      </c>
      <c r="D99" s="73">
        <v>1.9127312743123537</v>
      </c>
      <c r="E99" s="73">
        <v>2.068221705953038</v>
      </c>
      <c r="F99" s="73">
        <v>2.345644230218229</v>
      </c>
      <c r="G99" s="73">
        <v>2.247659129406978</v>
      </c>
      <c r="H99" s="73">
        <v>2.0185524319690935</v>
      </c>
      <c r="I99" s="73">
        <v>2.231601473028378</v>
      </c>
      <c r="J99" s="73">
        <v>2.05071470367654</v>
      </c>
      <c r="K99" s="73">
        <v>1.9158131481449547</v>
      </c>
      <c r="L99" s="73">
        <v>1.9733359211678625</v>
      </c>
      <c r="M99" s="73">
        <v>1.9355489702098596</v>
      </c>
      <c r="N99" s="73">
        <v>1.9100937927202704</v>
      </c>
    </row>
    <row r="100" spans="2:14" ht="15">
      <c r="B100" s="45" t="s">
        <v>87</v>
      </c>
      <c r="C100" s="40" t="s">
        <v>60</v>
      </c>
      <c r="D100" s="41">
        <v>146.61102444222618</v>
      </c>
      <c r="E100" s="41">
        <v>158.68275018294617</v>
      </c>
      <c r="F100" s="41">
        <v>196.46288315192675</v>
      </c>
      <c r="G100" s="41">
        <v>210.71710374016732</v>
      </c>
      <c r="H100" s="41">
        <v>201.50773215543478</v>
      </c>
      <c r="I100" s="41">
        <v>188.47178265990934</v>
      </c>
      <c r="J100" s="41">
        <v>194.0928959962203</v>
      </c>
      <c r="K100" s="41">
        <v>189.8140276184452</v>
      </c>
      <c r="L100" s="41">
        <v>179.33841852440253</v>
      </c>
      <c r="M100" s="41">
        <v>185.70801473234886</v>
      </c>
      <c r="N100" s="41">
        <v>188.31976889843102</v>
      </c>
    </row>
    <row r="101" spans="2:14" ht="17.25">
      <c r="B101" s="42" t="s">
        <v>85</v>
      </c>
      <c r="C101" s="43" t="s">
        <v>43</v>
      </c>
      <c r="D101" s="48">
        <v>0.2</v>
      </c>
      <c r="E101" s="48">
        <v>0.2</v>
      </c>
      <c r="F101" s="48">
        <v>0.2</v>
      </c>
      <c r="G101" s="48">
        <v>0.211</v>
      </c>
      <c r="H101" s="48">
        <v>0.224</v>
      </c>
      <c r="I101" s="48">
        <v>0.236</v>
      </c>
      <c r="J101" s="48">
        <v>0.237</v>
      </c>
      <c r="K101" s="48">
        <v>0.238</v>
      </c>
      <c r="L101" s="48">
        <v>0.239</v>
      </c>
      <c r="M101" s="48">
        <v>0.25</v>
      </c>
      <c r="N101" s="48">
        <v>0.272</v>
      </c>
    </row>
    <row r="102" spans="2:14" ht="6" customHeight="1">
      <c r="B102" s="74"/>
      <c r="D102" s="55"/>
      <c r="E102" s="55"/>
      <c r="F102" s="55"/>
      <c r="G102" s="55"/>
      <c r="H102" s="55"/>
      <c r="I102" s="55"/>
      <c r="J102" s="55"/>
      <c r="K102" s="55"/>
      <c r="L102" s="55"/>
      <c r="M102" s="55"/>
      <c r="N102" s="55"/>
    </row>
    <row r="103" spans="1:14" ht="15">
      <c r="A103" s="35" t="s">
        <v>88</v>
      </c>
      <c r="B103" s="74"/>
      <c r="D103" s="55"/>
      <c r="E103" s="55"/>
      <c r="F103" s="55"/>
      <c r="G103" s="55"/>
      <c r="H103" s="55"/>
      <c r="I103" s="55"/>
      <c r="J103" s="55"/>
      <c r="K103" s="55"/>
      <c r="L103" s="55"/>
      <c r="M103" s="55"/>
      <c r="N103" s="55"/>
    </row>
    <row r="104" spans="2:14" ht="15">
      <c r="B104" s="75" t="s">
        <v>89</v>
      </c>
      <c r="C104" s="76" t="s">
        <v>16</v>
      </c>
      <c r="D104" s="72">
        <v>62.55827163720294</v>
      </c>
      <c r="E104" s="72">
        <v>64.03126334723889</v>
      </c>
      <c r="F104" s="72">
        <v>60.87391800970801</v>
      </c>
      <c r="G104" s="72">
        <v>56.14882126160839</v>
      </c>
      <c r="H104" s="72">
        <v>54.014860475385674</v>
      </c>
      <c r="I104" s="72">
        <v>51.17909515109247</v>
      </c>
      <c r="J104" s="72">
        <v>45.63575040716014</v>
      </c>
      <c r="K104" s="72">
        <v>42.15244022268609</v>
      </c>
      <c r="L104" s="72">
        <v>42.40605819751177</v>
      </c>
      <c r="M104" s="72">
        <v>42.183594987056914</v>
      </c>
      <c r="N104" s="72">
        <v>41.15869373870321</v>
      </c>
    </row>
    <row r="105" spans="2:14" ht="15">
      <c r="B105" s="46" t="s">
        <v>90</v>
      </c>
      <c r="C105" s="77" t="s">
        <v>38</v>
      </c>
      <c r="D105" s="63">
        <v>30</v>
      </c>
      <c r="E105" s="63">
        <v>33.514221354247184</v>
      </c>
      <c r="F105" s="63">
        <v>29.509334807531495</v>
      </c>
      <c r="G105" s="63">
        <v>28.5093231857394</v>
      </c>
      <c r="H105" s="63">
        <v>31.915857727474997</v>
      </c>
      <c r="I105" s="63">
        <v>42.59716512602198</v>
      </c>
      <c r="J105" s="63">
        <v>29.89262666539827</v>
      </c>
      <c r="K105" s="63">
        <v>33.28708228374584</v>
      </c>
      <c r="L105" s="63">
        <v>29.75680753280843</v>
      </c>
      <c r="M105" s="63">
        <v>22.45490285090287</v>
      </c>
      <c r="N105" s="63">
        <v>12.809129848847073</v>
      </c>
    </row>
    <row r="106" spans="2:14" ht="15">
      <c r="B106" s="46" t="s">
        <v>91</v>
      </c>
      <c r="C106" s="77" t="s">
        <v>16</v>
      </c>
      <c r="D106" s="73">
        <v>59.3</v>
      </c>
      <c r="E106" s="73">
        <v>58.946870346646605</v>
      </c>
      <c r="F106" s="73">
        <v>59.42990098517835</v>
      </c>
      <c r="G106" s="73">
        <v>58.919089048088416</v>
      </c>
      <c r="H106" s="73">
        <v>56.88786733165079</v>
      </c>
      <c r="I106" s="73">
        <v>52.35323291939302</v>
      </c>
      <c r="J106" s="73">
        <v>48.154575739849676</v>
      </c>
      <c r="K106" s="73">
        <v>44.08501950930182</v>
      </c>
      <c r="L106" s="73">
        <v>44.57232424731055</v>
      </c>
      <c r="M106" s="73">
        <v>43.966766893427</v>
      </c>
      <c r="N106" s="73">
        <v>43.36575647489009</v>
      </c>
    </row>
    <row r="107" spans="2:14" ht="15">
      <c r="B107" s="46" t="s">
        <v>92</v>
      </c>
      <c r="C107" s="77" t="s">
        <v>38</v>
      </c>
      <c r="D107" s="73">
        <v>3.9</v>
      </c>
      <c r="E107" s="73">
        <v>0</v>
      </c>
      <c r="F107" s="73">
        <v>0</v>
      </c>
      <c r="G107" s="73">
        <v>0</v>
      </c>
      <c r="H107" s="73">
        <v>0</v>
      </c>
      <c r="I107" s="73">
        <v>0</v>
      </c>
      <c r="J107" s="73">
        <v>0</v>
      </c>
      <c r="K107" s="73">
        <v>0</v>
      </c>
      <c r="L107" s="73">
        <v>12.27804991225716</v>
      </c>
      <c r="M107" s="73">
        <v>39.93112161289545</v>
      </c>
      <c r="N107" s="73">
        <v>67.99800165495117</v>
      </c>
    </row>
    <row r="108" spans="1:14" ht="15">
      <c r="A108" s="35"/>
      <c r="B108" s="46" t="s">
        <v>93</v>
      </c>
      <c r="C108" s="77" t="s">
        <v>22</v>
      </c>
      <c r="D108" s="73">
        <v>2.085927678006474</v>
      </c>
      <c r="E108" s="73">
        <v>2.276857838503853</v>
      </c>
      <c r="F108" s="73">
        <v>2.2912797280500263</v>
      </c>
      <c r="G108" s="73">
        <v>2.206624263131127</v>
      </c>
      <c r="H108" s="73">
        <v>2.490843630088872</v>
      </c>
      <c r="I108" s="73">
        <v>2.3035402822399127</v>
      </c>
      <c r="J108" s="73">
        <v>2.1458568300024057</v>
      </c>
      <c r="K108" s="73">
        <v>1.9929751789789996</v>
      </c>
      <c r="L108" s="73">
        <v>2.0532144359757147</v>
      </c>
      <c r="M108" s="73">
        <v>2.002786786777158</v>
      </c>
      <c r="N108" s="73">
        <v>1.9536980907728814</v>
      </c>
    </row>
    <row r="109" spans="2:14" ht="15">
      <c r="B109" s="46" t="s">
        <v>94</v>
      </c>
      <c r="C109" s="77" t="s">
        <v>60</v>
      </c>
      <c r="D109" s="73">
        <v>28.041313023329234</v>
      </c>
      <c r="E109" s="73">
        <v>36.128555847142245</v>
      </c>
      <c r="F109" s="73">
        <v>21.048323170724323</v>
      </c>
      <c r="G109" s="73">
        <v>17.789035858436485</v>
      </c>
      <c r="H109" s="73">
        <v>8.002352944807841</v>
      </c>
      <c r="I109" s="73">
        <v>46.092036098238786</v>
      </c>
      <c r="J109" s="73">
        <v>91.08326663910245</v>
      </c>
      <c r="K109" s="73">
        <v>132.37023823357654</v>
      </c>
      <c r="L109" s="73">
        <v>149.0638067247481</v>
      </c>
      <c r="M109" s="73">
        <v>190.25082625865727</v>
      </c>
      <c r="N109" s="73">
        <v>190.52623964390187</v>
      </c>
    </row>
    <row r="110" spans="2:14" ht="15">
      <c r="B110" s="46" t="s">
        <v>95</v>
      </c>
      <c r="C110" s="77" t="s">
        <v>16</v>
      </c>
      <c r="D110" s="73">
        <v>81.4844839755093</v>
      </c>
      <c r="E110" s="73">
        <v>82.33765952817234</v>
      </c>
      <c r="F110" s="73">
        <v>78.42918724809175</v>
      </c>
      <c r="G110" s="73">
        <v>75.1731951447859</v>
      </c>
      <c r="H110" s="73">
        <v>68.59730313012496</v>
      </c>
      <c r="I110" s="45"/>
      <c r="J110" s="45"/>
      <c r="K110" s="45"/>
      <c r="L110" s="45"/>
      <c r="M110" s="45"/>
      <c r="N110" s="45"/>
    </row>
    <row r="111" spans="2:14" ht="15">
      <c r="B111" s="46" t="s">
        <v>96</v>
      </c>
      <c r="C111" s="77" t="s">
        <v>69</v>
      </c>
      <c r="D111" s="73">
        <v>4.059323287671233</v>
      </c>
      <c r="E111" s="73">
        <v>6.800452113151549</v>
      </c>
      <c r="F111" s="73">
        <v>5.698832491412759</v>
      </c>
      <c r="G111" s="73">
        <v>5.763034373521809</v>
      </c>
      <c r="H111" s="73">
        <v>4.969137056107711</v>
      </c>
      <c r="I111" s="45"/>
      <c r="J111" s="45"/>
      <c r="K111" s="45"/>
      <c r="L111" s="45"/>
      <c r="M111" s="45"/>
      <c r="N111" s="45"/>
    </row>
    <row r="112" spans="1:14" ht="15">
      <c r="A112" s="78"/>
      <c r="B112" s="46" t="s">
        <v>97</v>
      </c>
      <c r="C112" s="77" t="s">
        <v>16</v>
      </c>
      <c r="D112" s="73">
        <v>73.2535416685756</v>
      </c>
      <c r="E112" s="73">
        <v>73.85036847168459</v>
      </c>
      <c r="F112" s="73">
        <v>84.0795183672933</v>
      </c>
      <c r="G112" s="73">
        <v>76.52095704496692</v>
      </c>
      <c r="H112" s="73">
        <v>75.35676873177796</v>
      </c>
      <c r="I112" s="73">
        <v>69.8735847220793</v>
      </c>
      <c r="J112" s="73">
        <v>35.20213537605746</v>
      </c>
      <c r="K112" s="73">
        <v>30.415192132243735</v>
      </c>
      <c r="L112" s="73">
        <v>56.303681991144295</v>
      </c>
      <c r="M112" s="73">
        <v>33.24015486038331</v>
      </c>
      <c r="N112" s="73">
        <v>32.81282471653574</v>
      </c>
    </row>
    <row r="113" spans="2:14" ht="15">
      <c r="B113" s="27" t="s">
        <v>98</v>
      </c>
      <c r="C113" s="28" t="s">
        <v>69</v>
      </c>
      <c r="D113" s="29">
        <v>2.3</v>
      </c>
      <c r="E113" s="29">
        <v>2.8</v>
      </c>
      <c r="F113" s="29">
        <v>10.221645534038544</v>
      </c>
      <c r="G113" s="29">
        <v>7.211388583660071</v>
      </c>
      <c r="H113" s="29">
        <v>12.533836750298331</v>
      </c>
      <c r="I113" s="29">
        <v>9.950056254863739</v>
      </c>
      <c r="J113" s="29">
        <v>1.1372433304786682</v>
      </c>
      <c r="K113" s="29">
        <v>1.087732195854187</v>
      </c>
      <c r="L113" s="29">
        <v>0.19000700116157532</v>
      </c>
      <c r="M113" s="29">
        <v>1.199999988079071</v>
      </c>
      <c r="N113" s="29">
        <v>1.199999988079071</v>
      </c>
    </row>
    <row r="114" spans="2:14" ht="6" customHeight="1">
      <c r="B114" s="74"/>
      <c r="D114" s="55"/>
      <c r="E114" s="55"/>
      <c r="F114" s="55"/>
      <c r="G114" s="55"/>
      <c r="H114" s="55"/>
      <c r="I114" s="55"/>
      <c r="J114" s="55"/>
      <c r="K114" s="55"/>
      <c r="L114" s="55"/>
      <c r="M114" s="55"/>
      <c r="N114" s="55"/>
    </row>
    <row r="115" spans="1:14" ht="17.25">
      <c r="A115" s="35" t="s">
        <v>99</v>
      </c>
      <c r="D115" s="26"/>
      <c r="E115" s="26"/>
      <c r="F115" s="26"/>
      <c r="G115" s="26"/>
      <c r="H115" s="26"/>
      <c r="I115" s="26"/>
      <c r="J115" s="26"/>
      <c r="K115" s="26"/>
      <c r="L115" s="26"/>
      <c r="M115" s="26"/>
      <c r="N115" s="26"/>
    </row>
    <row r="116" spans="1:14" ht="17.25">
      <c r="A116" s="25"/>
      <c r="B116" s="75" t="s">
        <v>100</v>
      </c>
      <c r="C116" s="76" t="s">
        <v>16</v>
      </c>
      <c r="D116" s="72">
        <v>5.4</v>
      </c>
      <c r="E116" s="72">
        <v>4.732428364697777</v>
      </c>
      <c r="F116" s="72">
        <v>4.601299549082047</v>
      </c>
      <c r="G116" s="72">
        <v>4.266778358237467</v>
      </c>
      <c r="H116" s="72">
        <v>4.35084188990985</v>
      </c>
      <c r="I116" s="72">
        <v>4.253049360700355</v>
      </c>
      <c r="J116" s="72">
        <v>4.1489577137816545</v>
      </c>
      <c r="K116" s="72">
        <v>4.059191621186719</v>
      </c>
      <c r="L116" s="72">
        <v>4.056459455569241</v>
      </c>
      <c r="M116" s="72">
        <v>4.130215801055937</v>
      </c>
      <c r="N116" s="72">
        <v>4.25486041181987</v>
      </c>
    </row>
    <row r="117" spans="2:14" ht="15">
      <c r="B117" s="46" t="s">
        <v>101</v>
      </c>
      <c r="C117" s="77" t="s">
        <v>69</v>
      </c>
      <c r="D117" s="41">
        <v>414.3877943009795</v>
      </c>
      <c r="E117" s="41">
        <v>425.0845596369827</v>
      </c>
      <c r="F117" s="41">
        <v>450.2010038199719</v>
      </c>
      <c r="G117" s="41">
        <v>447.76991044540534</v>
      </c>
      <c r="H117" s="41">
        <v>418.6801163265096</v>
      </c>
      <c r="I117" s="41">
        <v>394.6687775323923</v>
      </c>
      <c r="J117" s="41">
        <v>374.2825257836814</v>
      </c>
      <c r="K117" s="41">
        <v>339.5074452581074</v>
      </c>
      <c r="L117" s="41">
        <v>301.43627376840686</v>
      </c>
      <c r="M117" s="41">
        <v>283.3103338773482</v>
      </c>
      <c r="N117" s="41">
        <v>269.56373251629384</v>
      </c>
    </row>
    <row r="118" spans="2:14" ht="15">
      <c r="B118" s="79" t="s">
        <v>102</v>
      </c>
      <c r="C118" s="77" t="s">
        <v>38</v>
      </c>
      <c r="D118" s="41">
        <v>341.19100000000003</v>
      </c>
      <c r="E118" s="41">
        <v>345.63632407415747</v>
      </c>
      <c r="F118" s="41">
        <v>348.5431522468736</v>
      </c>
      <c r="G118" s="41">
        <v>345.5661307952011</v>
      </c>
      <c r="H118" s="41">
        <v>319.5666737271524</v>
      </c>
      <c r="I118" s="41">
        <v>297.30870866244476</v>
      </c>
      <c r="J118" s="41">
        <v>274.4108051104225</v>
      </c>
      <c r="K118" s="41">
        <v>242.45599146016082</v>
      </c>
      <c r="L118" s="41">
        <v>210.4850657427013</v>
      </c>
      <c r="M118" s="41">
        <v>192.48178097067122</v>
      </c>
      <c r="N118" s="41">
        <v>175.74940804755397</v>
      </c>
    </row>
    <row r="119" spans="2:14" ht="15">
      <c r="B119" s="79" t="s">
        <v>103</v>
      </c>
      <c r="C119" s="77" t="s">
        <v>60</v>
      </c>
      <c r="D119" s="41">
        <v>411</v>
      </c>
      <c r="E119" s="41">
        <v>446.1018426852639</v>
      </c>
      <c r="F119" s="41">
        <v>570.8088365829472</v>
      </c>
      <c r="G119" s="41">
        <v>573.8742227358966</v>
      </c>
      <c r="H119" s="41">
        <v>556.5219801953908</v>
      </c>
      <c r="I119" s="41">
        <v>546.6767867047556</v>
      </c>
      <c r="J119" s="41">
        <v>560.7797115803489</v>
      </c>
      <c r="K119" s="41">
        <v>544.9439130754702</v>
      </c>
      <c r="L119" s="41">
        <v>510.6910330643368</v>
      </c>
      <c r="M119" s="41">
        <v>510.0023245709913</v>
      </c>
      <c r="N119" s="41">
        <v>526.7674318919743</v>
      </c>
    </row>
    <row r="120" spans="2:14" ht="15">
      <c r="B120" s="80" t="s">
        <v>104</v>
      </c>
      <c r="C120" s="28" t="s">
        <v>105</v>
      </c>
      <c r="D120" s="29">
        <v>5.615</v>
      </c>
      <c r="E120" s="29">
        <v>5.615</v>
      </c>
      <c r="F120" s="29">
        <v>5.615</v>
      </c>
      <c r="G120" s="29">
        <v>5.615</v>
      </c>
      <c r="H120" s="29">
        <v>5.615</v>
      </c>
      <c r="I120" s="29">
        <v>5.615</v>
      </c>
      <c r="J120" s="29">
        <v>5.615</v>
      </c>
      <c r="K120" s="29">
        <v>5.615</v>
      </c>
      <c r="L120" s="29">
        <v>5.615</v>
      </c>
      <c r="M120" s="29">
        <v>5.615</v>
      </c>
      <c r="N120" s="29">
        <v>5.615</v>
      </c>
    </row>
    <row r="121" spans="2:14" ht="6" customHeight="1">
      <c r="B121" s="74"/>
      <c r="D121" s="55"/>
      <c r="E121" s="55"/>
      <c r="F121" s="55"/>
      <c r="G121" s="55"/>
      <c r="H121" s="55"/>
      <c r="I121" s="55"/>
      <c r="J121" s="55"/>
      <c r="K121" s="55"/>
      <c r="L121" s="55"/>
      <c r="M121" s="55"/>
      <c r="N121" s="55"/>
    </row>
    <row r="122" spans="1:14" ht="15">
      <c r="A122" s="35" t="s">
        <v>106</v>
      </c>
      <c r="B122" s="74"/>
      <c r="D122" s="81"/>
      <c r="E122" s="81"/>
      <c r="F122" s="81"/>
      <c r="G122" s="81"/>
      <c r="H122" s="81"/>
      <c r="I122" s="81"/>
      <c r="J122" s="81"/>
      <c r="K122" s="81"/>
      <c r="L122" s="81"/>
      <c r="M122" s="81"/>
      <c r="N122" s="81"/>
    </row>
    <row r="123" spans="1:14" ht="17.25">
      <c r="A123" s="25"/>
      <c r="B123" s="75" t="s">
        <v>107</v>
      </c>
      <c r="C123" s="76" t="s">
        <v>16</v>
      </c>
      <c r="D123" s="72">
        <v>4.877041557451446</v>
      </c>
      <c r="E123" s="72">
        <v>4.685632678644921</v>
      </c>
      <c r="F123" s="72">
        <v>4.6193563008286604</v>
      </c>
      <c r="G123" s="72">
        <v>4.8464002619885225</v>
      </c>
      <c r="H123" s="72">
        <v>4.43663621744151</v>
      </c>
      <c r="I123" s="72">
        <v>4.351632756346633</v>
      </c>
      <c r="J123" s="72">
        <v>4.834890840803789</v>
      </c>
      <c r="K123" s="72">
        <v>4.88468473266846</v>
      </c>
      <c r="L123" s="72">
        <v>4.754846719569524</v>
      </c>
      <c r="M123" s="72">
        <v>4.680577798971632</v>
      </c>
      <c r="N123" s="72">
        <v>4.542743265371206</v>
      </c>
    </row>
    <row r="124" spans="2:14" ht="15">
      <c r="B124" s="27" t="s">
        <v>108</v>
      </c>
      <c r="C124" s="28" t="s">
        <v>69</v>
      </c>
      <c r="D124" s="44">
        <v>229.2347596899054</v>
      </c>
      <c r="E124" s="44">
        <v>230.0402374267578</v>
      </c>
      <c r="F124" s="44">
        <v>232.68443298339844</v>
      </c>
      <c r="G124" s="44">
        <v>230.10000610351565</v>
      </c>
      <c r="H124" s="44">
        <v>230</v>
      </c>
      <c r="I124" s="44">
        <v>228.9046173095703</v>
      </c>
      <c r="J124" s="44">
        <v>232.88140869140628</v>
      </c>
      <c r="K124" s="44">
        <v>228.26080322265602</v>
      </c>
      <c r="L124" s="44">
        <v>233.9258575439453</v>
      </c>
      <c r="M124" s="44">
        <v>234.61465454101562</v>
      </c>
      <c r="N124" s="44">
        <v>234.02462768554688</v>
      </c>
    </row>
    <row r="125" spans="2:14" ht="6" customHeight="1">
      <c r="B125" s="74"/>
      <c r="D125" s="55"/>
      <c r="E125" s="55"/>
      <c r="F125" s="55"/>
      <c r="G125" s="55"/>
      <c r="H125" s="55"/>
      <c r="I125" s="55"/>
      <c r="J125" s="55"/>
      <c r="K125" s="55"/>
      <c r="L125" s="55"/>
      <c r="M125" s="55"/>
      <c r="N125" s="55"/>
    </row>
    <row r="126" spans="1:14" ht="15">
      <c r="A126" s="35" t="s">
        <v>109</v>
      </c>
      <c r="D126" s="54"/>
      <c r="E126" s="54"/>
      <c r="F126" s="54"/>
      <c r="G126" s="54"/>
      <c r="H126" s="54"/>
      <c r="I126" s="54"/>
      <c r="J126" s="54"/>
      <c r="K126" s="54"/>
      <c r="L126" s="54"/>
      <c r="M126" s="54"/>
      <c r="N126" s="54"/>
    </row>
    <row r="127" spans="1:14" ht="17.25">
      <c r="A127" s="25"/>
      <c r="B127" s="75" t="s">
        <v>110</v>
      </c>
      <c r="C127" s="76" t="s">
        <v>111</v>
      </c>
      <c r="D127" s="82">
        <v>0.0024591693441196817</v>
      </c>
      <c r="E127" s="82">
        <v>0.002441025588130515</v>
      </c>
      <c r="F127" s="82">
        <v>0.0024067568618720628</v>
      </c>
      <c r="G127" s="82">
        <v>0.002662958646428696</v>
      </c>
      <c r="H127" s="82">
        <v>0.002541336461916219</v>
      </c>
      <c r="I127" s="82">
        <v>0.0027092993870766902</v>
      </c>
      <c r="J127" s="82">
        <v>0.0030706110367210975</v>
      </c>
      <c r="K127" s="82">
        <v>0.0032354633187461884</v>
      </c>
      <c r="L127" s="82">
        <v>0.0032718952880123873</v>
      </c>
      <c r="M127" s="82">
        <v>0.0033026824782744373</v>
      </c>
      <c r="N127" s="82">
        <v>0.0033307545781536105</v>
      </c>
    </row>
    <row r="128" spans="2:14" ht="15">
      <c r="B128" s="46" t="s">
        <v>112</v>
      </c>
      <c r="C128" s="77" t="s">
        <v>113</v>
      </c>
      <c r="D128" s="41">
        <v>73062.0823361993</v>
      </c>
      <c r="E128" s="41">
        <v>74306.87436683147</v>
      </c>
      <c r="F128" s="41">
        <v>74864.63817200881</v>
      </c>
      <c r="G128" s="41">
        <v>71721.1281426769</v>
      </c>
      <c r="H128" s="41">
        <v>69297.3100802823</v>
      </c>
      <c r="I128" s="41">
        <v>64231.673409397394</v>
      </c>
      <c r="J128" s="41">
        <v>56830.654217245115</v>
      </c>
      <c r="K128" s="41">
        <v>53470.039075443245</v>
      </c>
      <c r="L128" s="41">
        <v>52621.1419880677</v>
      </c>
      <c r="M128" s="41">
        <v>51896.51808313415</v>
      </c>
      <c r="N128" s="41">
        <v>51344.18404048225</v>
      </c>
    </row>
    <row r="129" spans="2:14" ht="15">
      <c r="B129" s="46" t="s">
        <v>114</v>
      </c>
      <c r="C129" s="77" t="s">
        <v>115</v>
      </c>
      <c r="D129" s="41">
        <v>17.359778130808493</v>
      </c>
      <c r="E129" s="41">
        <v>17.29602028802098</v>
      </c>
      <c r="F129" s="41">
        <v>17.248282619827886</v>
      </c>
      <c r="G129" s="41">
        <v>17.211238375560548</v>
      </c>
      <c r="H129" s="41">
        <v>17.21118564207526</v>
      </c>
      <c r="I129" s="41">
        <v>17.21118564207526</v>
      </c>
      <c r="J129" s="41">
        <v>17.21118564207526</v>
      </c>
      <c r="K129" s="41">
        <v>17.21118564207526</v>
      </c>
      <c r="L129" s="41">
        <v>17.21118564207526</v>
      </c>
      <c r="M129" s="41">
        <v>17.21118564207526</v>
      </c>
      <c r="N129" s="41">
        <v>17.21118564207526</v>
      </c>
    </row>
    <row r="130" spans="2:14" ht="15">
      <c r="B130" s="46" t="s">
        <v>116</v>
      </c>
      <c r="C130" s="77" t="s">
        <v>115</v>
      </c>
      <c r="D130" s="41">
        <v>29.12303744273607</v>
      </c>
      <c r="E130" s="41">
        <v>35.494384213019515</v>
      </c>
      <c r="F130" s="41">
        <v>39.025629165754204</v>
      </c>
      <c r="G130" s="41">
        <v>8.45628734369032</v>
      </c>
      <c r="H130" s="41">
        <v>7.280546290304979</v>
      </c>
      <c r="I130" s="41">
        <v>6.679227871464773</v>
      </c>
      <c r="J130" s="41">
        <v>5.974865617550909</v>
      </c>
      <c r="K130" s="41">
        <v>5.2427596375081835</v>
      </c>
      <c r="L130" s="41">
        <v>4.624654046842656</v>
      </c>
      <c r="M130" s="41">
        <v>4.095128760464693</v>
      </c>
      <c r="N130" s="41">
        <v>3.612942214920467</v>
      </c>
    </row>
    <row r="131" spans="2:14" ht="15">
      <c r="B131" s="79" t="s">
        <v>117</v>
      </c>
      <c r="C131" s="77" t="s">
        <v>69</v>
      </c>
      <c r="D131" s="41">
        <v>17.54439770120548</v>
      </c>
      <c r="E131" s="41">
        <v>21.38264574967697</v>
      </c>
      <c r="F131" s="41">
        <v>23.509950154410497</v>
      </c>
      <c r="G131" s="41">
        <v>5.094264927725725</v>
      </c>
      <c r="H131" s="41">
        <v>4.385971066730409</v>
      </c>
      <c r="I131" s="41">
        <v>4.023722812030453</v>
      </c>
      <c r="J131" s="41">
        <v>3.5993985452818076</v>
      </c>
      <c r="K131" s="41">
        <v>3.1583608101706973</v>
      </c>
      <c r="L131" s="41">
        <v>2.785999571227218</v>
      </c>
      <c r="M131" s="41">
        <v>2.4670011757017924</v>
      </c>
      <c r="N131" s="41">
        <v>2.1765207428886844</v>
      </c>
    </row>
    <row r="132" spans="2:14" ht="15">
      <c r="B132" s="79" t="s">
        <v>118</v>
      </c>
      <c r="C132" s="77" t="s">
        <v>16</v>
      </c>
      <c r="D132" s="41">
        <v>4.547841712072374</v>
      </c>
      <c r="E132" s="41">
        <v>4.547841712072374</v>
      </c>
      <c r="F132" s="41">
        <v>4.547841712072374</v>
      </c>
      <c r="G132" s="41">
        <v>4.547841712072374</v>
      </c>
      <c r="H132" s="41">
        <v>4.547841712072374</v>
      </c>
      <c r="I132" s="41">
        <v>4.547841712072374</v>
      </c>
      <c r="J132" s="41">
        <v>4.547841712072374</v>
      </c>
      <c r="K132" s="41">
        <v>4.547841712072374</v>
      </c>
      <c r="L132" s="41">
        <v>4.547841712072374</v>
      </c>
      <c r="M132" s="41">
        <v>4.547841712072374</v>
      </c>
      <c r="N132" s="41">
        <v>4.547841712072374</v>
      </c>
    </row>
    <row r="133" spans="1:14" ht="17.25">
      <c r="A133" s="25"/>
      <c r="B133" s="27" t="s">
        <v>119</v>
      </c>
      <c r="C133" s="28" t="s">
        <v>115</v>
      </c>
      <c r="D133" s="44">
        <v>222.12762907019237</v>
      </c>
      <c r="E133" s="44">
        <v>215.0798359080177</v>
      </c>
      <c r="F133" s="44">
        <v>217.86754826494357</v>
      </c>
      <c r="G133" s="44">
        <v>221.08721274965822</v>
      </c>
      <c r="H133" s="44">
        <v>222.94844121351</v>
      </c>
      <c r="I133" s="44">
        <v>180.95369631702945</v>
      </c>
      <c r="J133" s="44">
        <v>84.41161446099797</v>
      </c>
      <c r="K133" s="44">
        <v>87.27589525277733</v>
      </c>
      <c r="L133" s="44">
        <v>89.30233693757103</v>
      </c>
      <c r="M133" s="44">
        <v>89.19787324349494</v>
      </c>
      <c r="N133" s="44">
        <v>89.16518739414475</v>
      </c>
    </row>
    <row r="134" spans="2:14" ht="6" customHeight="1">
      <c r="B134" s="74"/>
      <c r="D134" s="55"/>
      <c r="E134" s="55"/>
      <c r="F134" s="55"/>
      <c r="G134" s="55"/>
      <c r="H134" s="55"/>
      <c r="I134" s="55"/>
      <c r="J134" s="55"/>
      <c r="K134" s="55"/>
      <c r="L134" s="55"/>
      <c r="M134" s="55"/>
      <c r="N134" s="55"/>
    </row>
    <row r="135" spans="1:14" s="46" customFormat="1" ht="15">
      <c r="A135" s="83" t="s">
        <v>120</v>
      </c>
      <c r="C135" s="77"/>
      <c r="D135" s="41"/>
      <c r="E135" s="41"/>
      <c r="F135" s="41"/>
      <c r="G135" s="41"/>
      <c r="H135" s="41"/>
      <c r="I135" s="41"/>
      <c r="J135" s="41"/>
      <c r="K135" s="41"/>
      <c r="L135" s="41"/>
      <c r="M135" s="41"/>
      <c r="N135" s="41"/>
    </row>
    <row r="136" spans="2:14" ht="15">
      <c r="B136" s="75" t="s">
        <v>121</v>
      </c>
      <c r="C136" s="76" t="s">
        <v>115</v>
      </c>
      <c r="D136" s="50">
        <v>179.2837344692893</v>
      </c>
      <c r="E136" s="50">
        <v>169.42948239394195</v>
      </c>
      <c r="F136" s="50">
        <v>168.53484556248503</v>
      </c>
      <c r="G136" s="50">
        <v>167.7426437601017</v>
      </c>
      <c r="H136" s="50">
        <v>167.5913673440575</v>
      </c>
      <c r="I136" s="50">
        <v>167.54557803051765</v>
      </c>
      <c r="J136" s="50">
        <v>167.4451649542856</v>
      </c>
      <c r="K136" s="50">
        <v>167.17689289189818</v>
      </c>
      <c r="L136" s="50">
        <v>166.84693579440787</v>
      </c>
      <c r="M136" s="50">
        <v>166.45346276235412</v>
      </c>
      <c r="N136" s="50">
        <v>166.43782473172158</v>
      </c>
    </row>
    <row r="137" spans="2:14" ht="15">
      <c r="B137" s="46" t="s">
        <v>122</v>
      </c>
      <c r="C137" s="77" t="s">
        <v>115</v>
      </c>
      <c r="D137" s="41">
        <v>33.63549328836505</v>
      </c>
      <c r="E137" s="41">
        <v>33.65536836800036</v>
      </c>
      <c r="F137" s="41">
        <v>33.67067536745221</v>
      </c>
      <c r="G137" s="41">
        <v>33.674494550052124</v>
      </c>
      <c r="H137" s="41">
        <v>33.6694857646942</v>
      </c>
      <c r="I137" s="41">
        <v>33.66796967349371</v>
      </c>
      <c r="J137" s="41">
        <v>33.66464498112508</v>
      </c>
      <c r="K137" s="41">
        <v>33.65576245195654</v>
      </c>
      <c r="L137" s="41">
        <v>33.644837521806366</v>
      </c>
      <c r="M137" s="41">
        <v>33.63180956931236</v>
      </c>
      <c r="N137" s="41">
        <v>33.6312917917175</v>
      </c>
    </row>
    <row r="138" spans="2:14" ht="15">
      <c r="B138" s="46" t="s">
        <v>123</v>
      </c>
      <c r="C138" s="77" t="s">
        <v>115</v>
      </c>
      <c r="D138" s="41">
        <v>18.327683974476173</v>
      </c>
      <c r="E138" s="41">
        <v>18.327430133749253</v>
      </c>
      <c r="F138" s="41">
        <v>18.32743013620037</v>
      </c>
      <c r="G138" s="41">
        <v>18.32743013497481</v>
      </c>
      <c r="H138" s="41">
        <v>18.369579340889267</v>
      </c>
      <c r="I138" s="41">
        <v>18.39942337215781</v>
      </c>
      <c r="J138" s="41">
        <v>18.39942337215781</v>
      </c>
      <c r="K138" s="41">
        <v>18.39942337215781</v>
      </c>
      <c r="L138" s="41">
        <v>18.39942337215781</v>
      </c>
      <c r="M138" s="41">
        <v>18.39942337215781</v>
      </c>
      <c r="N138" s="41">
        <v>18.39942337215781</v>
      </c>
    </row>
    <row r="139" spans="2:14" ht="15">
      <c r="B139" s="46" t="s">
        <v>124</v>
      </c>
      <c r="C139" s="77" t="s">
        <v>115</v>
      </c>
      <c r="D139" s="63">
        <v>41.82429723396965</v>
      </c>
      <c r="E139" s="63">
        <v>27.43748454875952</v>
      </c>
      <c r="F139" s="63">
        <v>25.530132782803157</v>
      </c>
      <c r="G139" s="63">
        <v>21.532644021591974</v>
      </c>
      <c r="H139" s="63">
        <v>21.155053328333786</v>
      </c>
      <c r="I139" s="63">
        <v>19.713577375662563</v>
      </c>
      <c r="J139" s="63">
        <v>18.050177072630543</v>
      </c>
      <c r="K139" s="63">
        <v>16.291454637769203</v>
      </c>
      <c r="L139" s="63">
        <v>16.275365605342024</v>
      </c>
      <c r="M139" s="63">
        <v>16.35225802276421</v>
      </c>
      <c r="N139" s="63">
        <v>16.42947651583103</v>
      </c>
    </row>
    <row r="140" spans="2:14" ht="15">
      <c r="B140" s="79" t="s">
        <v>125</v>
      </c>
      <c r="C140" s="77" t="s">
        <v>69</v>
      </c>
      <c r="D140" s="73">
        <v>1.484</v>
      </c>
      <c r="E140" s="73">
        <v>0.942</v>
      </c>
      <c r="F140" s="73">
        <v>0.942</v>
      </c>
      <c r="G140" s="73">
        <v>0.850160000565702</v>
      </c>
      <c r="H140" s="73">
        <v>0.85</v>
      </c>
      <c r="I140" s="73">
        <v>0.85</v>
      </c>
      <c r="J140" s="73">
        <v>0.85</v>
      </c>
      <c r="K140" s="73">
        <v>0.85</v>
      </c>
      <c r="L140" s="73">
        <v>0.85</v>
      </c>
      <c r="M140" s="73">
        <v>0.85</v>
      </c>
      <c r="N140" s="73">
        <v>0.85</v>
      </c>
    </row>
    <row r="141" spans="2:14" ht="15">
      <c r="B141" s="80" t="s">
        <v>126</v>
      </c>
      <c r="C141" s="28" t="s">
        <v>16</v>
      </c>
      <c r="D141" s="44">
        <v>77.21503754009831</v>
      </c>
      <c r="E141" s="44">
        <v>79.79956533391363</v>
      </c>
      <c r="F141" s="44">
        <v>74.25219667511026</v>
      </c>
      <c r="G141" s="44">
        <v>69.39110899757794</v>
      </c>
      <c r="H141" s="44">
        <v>68.18711789954484</v>
      </c>
      <c r="I141" s="44">
        <v>63.54094238730883</v>
      </c>
      <c r="J141" s="44">
        <v>58.17945873531199</v>
      </c>
      <c r="K141" s="44">
        <v>52.51073211206835</v>
      </c>
      <c r="L141" s="44">
        <v>52.458873828660835</v>
      </c>
      <c r="M141" s="44">
        <v>52.70671401374443</v>
      </c>
      <c r="N141" s="44">
        <v>52.95560520815804</v>
      </c>
    </row>
    <row r="142" spans="2:14" ht="6" customHeight="1">
      <c r="B142" s="74"/>
      <c r="D142" s="55"/>
      <c r="E142" s="55"/>
      <c r="F142" s="55"/>
      <c r="G142" s="55"/>
      <c r="H142" s="55"/>
      <c r="I142" s="55"/>
      <c r="J142" s="55"/>
      <c r="K142" s="55"/>
      <c r="L142" s="55"/>
      <c r="M142" s="55"/>
      <c r="N142" s="55"/>
    </row>
    <row r="143" spans="1:14" s="46" customFormat="1" ht="15">
      <c r="A143" s="83" t="s">
        <v>127</v>
      </c>
      <c r="B143" s="79"/>
      <c r="C143" s="77"/>
      <c r="D143" s="41"/>
      <c r="E143" s="41"/>
      <c r="F143" s="41"/>
      <c r="G143" s="41"/>
      <c r="H143" s="41"/>
      <c r="I143" s="41"/>
      <c r="J143" s="41"/>
      <c r="K143" s="41"/>
      <c r="L143" s="41"/>
      <c r="M143" s="41"/>
      <c r="N143" s="41"/>
    </row>
    <row r="144" spans="2:14" ht="15">
      <c r="B144" s="75" t="s">
        <v>128</v>
      </c>
      <c r="C144" s="76" t="s">
        <v>115</v>
      </c>
      <c r="D144" s="72">
        <v>36.97131996435867</v>
      </c>
      <c r="E144" s="72">
        <v>29.87580227764808</v>
      </c>
      <c r="F144" s="72">
        <v>42.54473376325432</v>
      </c>
      <c r="G144" s="72">
        <v>33.20266784362021</v>
      </c>
      <c r="H144" s="72">
        <v>29.62207536216098</v>
      </c>
      <c r="I144" s="72">
        <v>30.02647308377754</v>
      </c>
      <c r="J144" s="72">
        <v>16.14475415770925</v>
      </c>
      <c r="K144" s="72">
        <v>15.665229000885109</v>
      </c>
      <c r="L144" s="72">
        <v>14.889517019773738</v>
      </c>
      <c r="M144" s="72">
        <v>14.916239922826456</v>
      </c>
      <c r="N144" s="72">
        <v>14.946052050741162</v>
      </c>
    </row>
    <row r="145" spans="1:14" ht="15">
      <c r="A145" s="35"/>
      <c r="B145" s="46" t="s">
        <v>129</v>
      </c>
      <c r="C145" s="77" t="s">
        <v>115</v>
      </c>
      <c r="D145" s="73">
        <v>25.9</v>
      </c>
      <c r="E145" s="73">
        <v>27.4</v>
      </c>
      <c r="F145" s="73">
        <v>19.8</v>
      </c>
      <c r="G145" s="73">
        <v>29.5</v>
      </c>
      <c r="H145" s="73">
        <v>24.8</v>
      </c>
      <c r="I145" s="73">
        <v>25.9</v>
      </c>
      <c r="J145" s="73">
        <v>41.8</v>
      </c>
      <c r="K145" s="73">
        <v>42.3</v>
      </c>
      <c r="L145" s="73">
        <v>42.6</v>
      </c>
      <c r="M145" s="73">
        <v>44.2</v>
      </c>
      <c r="N145" s="73">
        <v>45.5</v>
      </c>
    </row>
    <row r="146" spans="1:14" ht="15">
      <c r="A146" s="35"/>
      <c r="B146" s="46" t="s">
        <v>130</v>
      </c>
      <c r="C146" s="77" t="s">
        <v>115</v>
      </c>
      <c r="D146" s="73">
        <v>19.9</v>
      </c>
      <c r="E146" s="73">
        <v>22.7</v>
      </c>
      <c r="F146" s="73">
        <v>22.4</v>
      </c>
      <c r="G146" s="73">
        <v>22.7</v>
      </c>
      <c r="H146" s="73">
        <v>19.6</v>
      </c>
      <c r="I146" s="73">
        <v>7.7</v>
      </c>
      <c r="J146" s="73">
        <v>7.8</v>
      </c>
      <c r="K146" s="73">
        <v>0.1</v>
      </c>
      <c r="L146" s="73">
        <v>0</v>
      </c>
      <c r="M146" s="73">
        <v>0.4</v>
      </c>
      <c r="N146" s="73">
        <v>0.4</v>
      </c>
    </row>
    <row r="147" spans="2:14" ht="15">
      <c r="B147" s="46" t="s">
        <v>131</v>
      </c>
      <c r="C147" s="77" t="s">
        <v>115</v>
      </c>
      <c r="D147" s="73">
        <v>34.00788793007651</v>
      </c>
      <c r="E147" s="73">
        <v>33.46443994627906</v>
      </c>
      <c r="F147" s="73">
        <v>27.5187700236762</v>
      </c>
      <c r="G147" s="73">
        <v>26.24483647605877</v>
      </c>
      <c r="H147" s="73">
        <v>15.74721463555697</v>
      </c>
      <c r="I147" s="73">
        <v>0</v>
      </c>
      <c r="J147" s="73">
        <v>0</v>
      </c>
      <c r="K147" s="73">
        <v>0</v>
      </c>
      <c r="L147" s="73">
        <v>0</v>
      </c>
      <c r="M147" s="73">
        <v>0</v>
      </c>
      <c r="N147" s="73">
        <v>0</v>
      </c>
    </row>
    <row r="148" spans="2:14" ht="15">
      <c r="B148" s="46" t="s">
        <v>132</v>
      </c>
      <c r="C148" s="77" t="s">
        <v>115</v>
      </c>
      <c r="D148" s="73">
        <v>8</v>
      </c>
      <c r="E148" s="73">
        <v>1.2</v>
      </c>
      <c r="F148" s="73">
        <v>31.9</v>
      </c>
      <c r="G148" s="73">
        <v>18.89</v>
      </c>
      <c r="H148" s="73">
        <v>33.3</v>
      </c>
      <c r="I148" s="73">
        <v>24.2</v>
      </c>
      <c r="J148" s="73">
        <v>0.1</v>
      </c>
      <c r="K148" s="73">
        <v>0.1</v>
      </c>
      <c r="L148" s="73">
        <v>6.8</v>
      </c>
      <c r="M148" s="73">
        <v>52.7</v>
      </c>
      <c r="N148" s="73">
        <v>97.1</v>
      </c>
    </row>
    <row r="149" spans="2:14" ht="15">
      <c r="B149" s="46" t="s">
        <v>133</v>
      </c>
      <c r="C149" s="77" t="s">
        <v>115</v>
      </c>
      <c r="D149" s="73">
        <v>32.4754143</v>
      </c>
      <c r="E149" s="73">
        <v>32.20940118795633</v>
      </c>
      <c r="F149" s="73">
        <v>36.326220838736745</v>
      </c>
      <c r="G149" s="73">
        <v>39.89922225098638</v>
      </c>
      <c r="H149" s="73">
        <v>34.439072253023525</v>
      </c>
      <c r="I149" s="73">
        <v>35.17567613552026</v>
      </c>
      <c r="J149" s="73">
        <v>13.036765272859485</v>
      </c>
      <c r="K149" s="73">
        <v>10.873854512181879</v>
      </c>
      <c r="L149" s="73">
        <v>8.84867890430987</v>
      </c>
      <c r="M149" s="73">
        <v>13.215027294245361</v>
      </c>
      <c r="N149" s="73">
        <v>12.7588116015628</v>
      </c>
    </row>
    <row r="150" spans="2:14" ht="15">
      <c r="B150" s="79" t="s">
        <v>117</v>
      </c>
      <c r="C150" s="77" t="s">
        <v>69</v>
      </c>
      <c r="D150" s="73">
        <v>42.547219178082194</v>
      </c>
      <c r="E150" s="73">
        <v>42.35561728477478</v>
      </c>
      <c r="F150" s="73">
        <v>47.73558583110571</v>
      </c>
      <c r="G150" s="73">
        <v>52.3402832995355</v>
      </c>
      <c r="H150" s="73">
        <v>45.3066373335172</v>
      </c>
      <c r="I150" s="73">
        <v>46.151546355336905</v>
      </c>
      <c r="J150" s="73">
        <v>17.06435803323984</v>
      </c>
      <c r="K150" s="73">
        <v>14.22820857167244</v>
      </c>
      <c r="L150" s="73">
        <v>11.56069591641426</v>
      </c>
      <c r="M150" s="73">
        <v>17.38920620083809</v>
      </c>
      <c r="N150" s="73">
        <v>16.789950236678123</v>
      </c>
    </row>
    <row r="151" spans="2:14" ht="15">
      <c r="B151" s="80" t="s">
        <v>134</v>
      </c>
      <c r="C151" s="28" t="s">
        <v>16</v>
      </c>
      <c r="D151" s="29">
        <v>2.091176333659267</v>
      </c>
      <c r="E151" s="29">
        <v>2.0834293163104216</v>
      </c>
      <c r="F151" s="29">
        <v>2.0848993675493035</v>
      </c>
      <c r="G151" s="29">
        <v>2.088504891124756</v>
      </c>
      <c r="H151" s="29">
        <v>2.0825562911777142</v>
      </c>
      <c r="I151" s="29">
        <v>2.088157885280419</v>
      </c>
      <c r="J151" s="29">
        <v>2.0930857792334194</v>
      </c>
      <c r="K151" s="29">
        <v>2.0938252398456396</v>
      </c>
      <c r="L151" s="29">
        <v>2.0970152729125817</v>
      </c>
      <c r="M151" s="29">
        <v>2.0820705564503714</v>
      </c>
      <c r="N151" s="29">
        <v>2.081938762814086</v>
      </c>
    </row>
    <row r="152" spans="2:14" ht="6" customHeight="1">
      <c r="B152" s="74"/>
      <c r="D152" s="55"/>
      <c r="E152" s="55"/>
      <c r="F152" s="55"/>
      <c r="G152" s="55"/>
      <c r="H152" s="55"/>
      <c r="I152" s="55"/>
      <c r="J152" s="55"/>
      <c r="K152" s="55"/>
      <c r="L152" s="55"/>
      <c r="M152" s="55"/>
      <c r="N152" s="55"/>
    </row>
    <row r="153" spans="1:14" ht="16.5" customHeight="1">
      <c r="A153" s="35" t="s">
        <v>135</v>
      </c>
      <c r="B153" s="74"/>
      <c r="D153" s="26"/>
      <c r="E153" s="26"/>
      <c r="F153" s="26"/>
      <c r="G153" s="26"/>
      <c r="H153" s="26"/>
      <c r="I153" s="26"/>
      <c r="J153" s="26"/>
      <c r="K153" s="26"/>
      <c r="L153" s="26"/>
      <c r="M153" s="26"/>
      <c r="N153" s="26"/>
    </row>
    <row r="154" spans="2:14" ht="15">
      <c r="B154" s="84" t="s">
        <v>135</v>
      </c>
      <c r="C154" s="85" t="s">
        <v>115</v>
      </c>
      <c r="D154" s="86">
        <v>179.2837344692893</v>
      </c>
      <c r="E154" s="87">
        <v>169.42948239394195</v>
      </c>
      <c r="F154" s="86">
        <v>168.53484556248503</v>
      </c>
      <c r="G154" s="86">
        <v>167.7426437601017</v>
      </c>
      <c r="H154" s="86">
        <v>167.5913673440575</v>
      </c>
      <c r="I154" s="86">
        <v>167.54557803051765</v>
      </c>
      <c r="J154" s="86">
        <v>167.4451649542856</v>
      </c>
      <c r="K154" s="86">
        <v>167.17689289189818</v>
      </c>
      <c r="L154" s="86">
        <v>166.84693579440787</v>
      </c>
      <c r="M154" s="86">
        <v>166.45346276235412</v>
      </c>
      <c r="N154" s="86">
        <v>166.43782473172158</v>
      </c>
    </row>
    <row r="155" spans="4:14" ht="15">
      <c r="D155" s="54"/>
      <c r="E155" s="88"/>
      <c r="F155" s="54"/>
      <c r="G155" s="54"/>
      <c r="H155" s="54"/>
      <c r="I155" s="54"/>
      <c r="J155" s="54"/>
      <c r="K155" s="54"/>
      <c r="L155" s="54"/>
      <c r="M155" s="54"/>
      <c r="N155" s="54"/>
    </row>
    <row r="156" ht="15">
      <c r="B156" s="30" t="s">
        <v>136</v>
      </c>
    </row>
    <row r="157" ht="15">
      <c r="B157" s="30" t="s">
        <v>137</v>
      </c>
    </row>
    <row r="158" ht="15">
      <c r="B158" s="30" t="s">
        <v>138</v>
      </c>
    </row>
    <row r="159" ht="15">
      <c r="B159" s="15" t="s">
        <v>139</v>
      </c>
    </row>
    <row r="160" ht="15">
      <c r="B160" s="30" t="s">
        <v>140</v>
      </c>
    </row>
    <row r="161" ht="15">
      <c r="B161" s="30"/>
    </row>
    <row r="162" ht="18">
      <c r="A162" s="18" t="s">
        <v>141</v>
      </c>
    </row>
    <row r="163" ht="15">
      <c r="A163" s="35" t="s">
        <v>142</v>
      </c>
    </row>
    <row r="164" spans="2:14" ht="17.25">
      <c r="B164" s="75" t="s">
        <v>143</v>
      </c>
      <c r="C164" s="76" t="s">
        <v>115</v>
      </c>
      <c r="D164" s="50">
        <v>1241</v>
      </c>
      <c r="E164" s="50">
        <v>1722.8165985268815</v>
      </c>
      <c r="F164" s="50">
        <v>1193.295798328</v>
      </c>
      <c r="G164" s="50">
        <v>697.2489489779999</v>
      </c>
      <c r="H164" s="50">
        <v>448.27614708900006</v>
      </c>
      <c r="I164" s="50">
        <v>254.843875502</v>
      </c>
      <c r="J164" s="50">
        <v>172.798601574</v>
      </c>
      <c r="K164" s="50">
        <v>178.625404906</v>
      </c>
      <c r="L164" s="50">
        <v>230.995037763</v>
      </c>
      <c r="M164" s="50">
        <v>238.23786168</v>
      </c>
      <c r="N164" s="50">
        <v>241.42514197</v>
      </c>
    </row>
    <row r="165" spans="2:14" ht="15">
      <c r="B165" s="46" t="s">
        <v>74</v>
      </c>
      <c r="C165" s="77" t="s">
        <v>115</v>
      </c>
      <c r="D165" s="41">
        <v>126.80963478999999</v>
      </c>
      <c r="E165" s="41">
        <v>259.82</v>
      </c>
      <c r="F165" s="41">
        <v>261.74</v>
      </c>
      <c r="G165" s="41">
        <v>142.13</v>
      </c>
      <c r="H165" s="41">
        <v>50</v>
      </c>
      <c r="I165" s="41">
        <v>50</v>
      </c>
      <c r="J165" s="41">
        <v>30</v>
      </c>
      <c r="K165" s="41">
        <v>30</v>
      </c>
      <c r="L165" s="41">
        <v>30</v>
      </c>
      <c r="M165" s="41">
        <v>30</v>
      </c>
      <c r="N165" s="41">
        <v>40</v>
      </c>
    </row>
    <row r="166" spans="2:14" ht="15">
      <c r="B166" s="46" t="s">
        <v>144</v>
      </c>
      <c r="C166" s="77" t="s">
        <v>115</v>
      </c>
      <c r="D166" s="41">
        <v>256.9</v>
      </c>
      <c r="E166" s="41">
        <v>397.5</v>
      </c>
      <c r="F166" s="41">
        <v>491.2</v>
      </c>
      <c r="G166" s="41">
        <v>559.4</v>
      </c>
      <c r="H166" s="41">
        <v>563.9</v>
      </c>
      <c r="I166" s="41">
        <v>432.2</v>
      </c>
      <c r="J166" s="41">
        <v>39.365</v>
      </c>
      <c r="K166" s="41">
        <v>38.665</v>
      </c>
      <c r="L166" s="41">
        <v>40.23</v>
      </c>
      <c r="M166" s="41">
        <v>32.63</v>
      </c>
      <c r="N166" s="41">
        <v>23.93</v>
      </c>
    </row>
    <row r="167" spans="2:14" ht="15">
      <c r="B167" s="27" t="s">
        <v>121</v>
      </c>
      <c r="C167" s="28" t="s">
        <v>115</v>
      </c>
      <c r="D167" s="44">
        <v>77</v>
      </c>
      <c r="E167" s="44">
        <v>88.01246772901038</v>
      </c>
      <c r="F167" s="44">
        <v>53</v>
      </c>
      <c r="G167" s="44">
        <v>33</v>
      </c>
      <c r="H167" s="44">
        <v>33</v>
      </c>
      <c r="I167" s="44">
        <v>28</v>
      </c>
      <c r="J167" s="44">
        <v>28</v>
      </c>
      <c r="K167" s="44">
        <v>28</v>
      </c>
      <c r="L167" s="44">
        <v>28</v>
      </c>
      <c r="M167" s="44">
        <v>28</v>
      </c>
      <c r="N167" s="44">
        <v>28</v>
      </c>
    </row>
    <row r="168" spans="2:14" ht="7.5" customHeight="1">
      <c r="B168" s="46"/>
      <c r="C168" s="77"/>
      <c r="D168" s="41"/>
      <c r="E168" s="41"/>
      <c r="F168" s="41"/>
      <c r="G168" s="41"/>
      <c r="H168" s="41"/>
      <c r="I168" s="41"/>
      <c r="J168" s="41"/>
      <c r="K168" s="41"/>
      <c r="L168" s="41"/>
      <c r="M168" s="41"/>
      <c r="N168" s="41"/>
    </row>
    <row r="169" spans="1:14" ht="17.25">
      <c r="A169" s="35" t="s">
        <v>145</v>
      </c>
      <c r="D169" s="54"/>
      <c r="E169" s="54"/>
      <c r="F169" s="54"/>
      <c r="G169" s="54"/>
      <c r="H169" s="54"/>
      <c r="I169" s="54"/>
      <c r="J169" s="54"/>
      <c r="K169" s="54"/>
      <c r="L169" s="54"/>
      <c r="M169" s="54"/>
      <c r="N169" s="54"/>
    </row>
    <row r="170" spans="2:14" ht="17.25">
      <c r="B170" s="84" t="s">
        <v>146</v>
      </c>
      <c r="C170" s="85" t="s">
        <v>115</v>
      </c>
      <c r="D170" s="86">
        <v>0.24241565496647136</v>
      </c>
      <c r="E170" s="86">
        <v>2.034716916454081</v>
      </c>
      <c r="F170" s="86">
        <v>15.162269818243276</v>
      </c>
      <c r="G170" s="86">
        <v>11.494578851574103</v>
      </c>
      <c r="H170" s="86">
        <v>9.926241092576442</v>
      </c>
      <c r="I170" s="86">
        <v>9.189794152836406</v>
      </c>
      <c r="J170" s="86">
        <v>15.14030075036584</v>
      </c>
      <c r="K170" s="86">
        <v>15.737065833069547</v>
      </c>
      <c r="L170" s="86">
        <v>12.041490745502381</v>
      </c>
      <c r="M170" s="86">
        <v>12.987923828829441</v>
      </c>
      <c r="N170" s="86">
        <v>625.8777030120236</v>
      </c>
    </row>
    <row r="171" spans="2:14" ht="15">
      <c r="B171" s="46"/>
      <c r="C171" s="77"/>
      <c r="D171" s="41"/>
      <c r="E171" s="41"/>
      <c r="F171" s="41"/>
      <c r="G171" s="41"/>
      <c r="H171" s="41"/>
      <c r="I171" s="41"/>
      <c r="J171" s="41"/>
      <c r="K171" s="41"/>
      <c r="L171" s="41"/>
      <c r="M171" s="41"/>
      <c r="N171" s="41"/>
    </row>
    <row r="172" spans="1:14" ht="15">
      <c r="A172" s="35"/>
      <c r="B172" s="30" t="s">
        <v>147</v>
      </c>
      <c r="D172" s="54"/>
      <c r="E172" s="54"/>
      <c r="F172" s="54"/>
      <c r="G172" s="54"/>
      <c r="H172" s="54"/>
      <c r="I172" s="54"/>
      <c r="J172" s="54"/>
      <c r="K172" s="54"/>
      <c r="L172" s="54"/>
      <c r="M172" s="54"/>
      <c r="N172" s="54"/>
    </row>
    <row r="173" spans="2:14" ht="15">
      <c r="B173" s="89" t="s">
        <v>148</v>
      </c>
      <c r="D173" s="54"/>
      <c r="E173" s="54"/>
      <c r="F173" s="54"/>
      <c r="G173" s="54"/>
      <c r="H173" s="54"/>
      <c r="I173" s="54"/>
      <c r="J173" s="54"/>
      <c r="K173" s="54"/>
      <c r="L173" s="54"/>
      <c r="M173" s="54"/>
      <c r="N173" s="54"/>
    </row>
    <row r="174" spans="2:14" ht="15">
      <c r="B174" s="89" t="s">
        <v>149</v>
      </c>
      <c r="D174" s="54"/>
      <c r="E174" s="54"/>
      <c r="F174" s="54"/>
      <c r="G174" s="54"/>
      <c r="H174" s="54"/>
      <c r="I174" s="54"/>
      <c r="J174" s="54"/>
      <c r="K174" s="54"/>
      <c r="L174" s="54"/>
      <c r="M174" s="54"/>
      <c r="N174" s="54"/>
    </row>
    <row r="175" spans="2:14" ht="15">
      <c r="B175" s="89" t="s">
        <v>150</v>
      </c>
      <c r="D175" s="54"/>
      <c r="E175" s="54"/>
      <c r="F175" s="54"/>
      <c r="G175" s="54"/>
      <c r="H175" s="54"/>
      <c r="I175" s="54"/>
      <c r="J175" s="54"/>
      <c r="K175" s="54"/>
      <c r="L175" s="54"/>
      <c r="M175" s="54"/>
      <c r="N175" s="54"/>
    </row>
    <row r="176" spans="2:14" ht="15">
      <c r="B176" s="30" t="s">
        <v>151</v>
      </c>
      <c r="D176" s="54"/>
      <c r="E176" s="54"/>
      <c r="F176" s="54"/>
      <c r="G176" s="54"/>
      <c r="H176" s="54"/>
      <c r="I176" s="54"/>
      <c r="J176" s="54"/>
      <c r="K176" s="54"/>
      <c r="L176" s="54"/>
      <c r="M176" s="54"/>
      <c r="N176" s="54"/>
    </row>
    <row r="178" ht="18">
      <c r="A178" s="18" t="s">
        <v>152</v>
      </c>
    </row>
    <row r="179" spans="1:14" ht="15">
      <c r="A179" s="35"/>
      <c r="B179" s="90" t="s">
        <v>153</v>
      </c>
      <c r="C179" s="85" t="s">
        <v>115</v>
      </c>
      <c r="D179" s="86">
        <v>1286.6113759437812</v>
      </c>
      <c r="E179" s="86">
        <v>843.2809987149255</v>
      </c>
      <c r="F179" s="86">
        <v>976.7087828894757</v>
      </c>
      <c r="G179" s="86">
        <v>1091.8674879773312</v>
      </c>
      <c r="H179" s="86">
        <v>1219.021474486797</v>
      </c>
      <c r="I179" s="86">
        <v>1333.5177773600828</v>
      </c>
      <c r="J179" s="86">
        <v>1447.2113841492614</v>
      </c>
      <c r="K179" s="86">
        <v>1570.546636835816</v>
      </c>
      <c r="L179" s="86">
        <v>1567.9347311210875</v>
      </c>
      <c r="M179" s="86">
        <v>1556.0328573564302</v>
      </c>
      <c r="N179" s="86">
        <v>1565.9686903877318</v>
      </c>
    </row>
    <row r="180" spans="1:30" ht="15">
      <c r="A180" s="35"/>
      <c r="B180" s="30" t="s">
        <v>154</v>
      </c>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row>
    <row r="181" spans="1:30" ht="15">
      <c r="A181" s="35"/>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row>
    <row r="182" spans="1:30" ht="20.25">
      <c r="A182" s="18" t="s">
        <v>155</v>
      </c>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row>
    <row r="183" spans="2:33" ht="15">
      <c r="B183" s="20"/>
      <c r="C183" s="21" t="s">
        <v>14</v>
      </c>
      <c r="D183" s="20">
        <v>2007</v>
      </c>
      <c r="E183" s="20">
        <v>2008</v>
      </c>
      <c r="F183" s="20">
        <v>2009</v>
      </c>
      <c r="G183" s="20">
        <v>2010</v>
      </c>
      <c r="H183" s="20">
        <v>2011</v>
      </c>
      <c r="I183" s="20">
        <v>2012</v>
      </c>
      <c r="J183" s="20">
        <v>2013</v>
      </c>
      <c r="K183" s="20">
        <v>2014</v>
      </c>
      <c r="L183" s="20">
        <v>2015</v>
      </c>
      <c r="M183" s="20">
        <v>2016</v>
      </c>
      <c r="N183" s="20">
        <v>2017</v>
      </c>
      <c r="O183" s="20">
        <v>2018</v>
      </c>
      <c r="P183" s="20">
        <v>2019</v>
      </c>
      <c r="Q183" s="20">
        <v>2020</v>
      </c>
      <c r="R183" s="20">
        <v>2021</v>
      </c>
      <c r="S183" s="20">
        <v>2022</v>
      </c>
      <c r="T183" s="20">
        <v>2023</v>
      </c>
      <c r="U183" s="20">
        <v>2024</v>
      </c>
      <c r="V183" s="20">
        <v>2025</v>
      </c>
      <c r="W183" s="20">
        <v>2026</v>
      </c>
      <c r="X183" s="20">
        <v>2027</v>
      </c>
      <c r="Y183" s="20">
        <v>2028</v>
      </c>
      <c r="Z183" s="20">
        <v>2029</v>
      </c>
      <c r="AA183" s="20">
        <v>2030</v>
      </c>
      <c r="AB183" s="20">
        <v>2031</v>
      </c>
      <c r="AC183" s="20">
        <v>2032</v>
      </c>
      <c r="AD183" s="20">
        <v>2033</v>
      </c>
      <c r="AE183" s="20">
        <v>2034</v>
      </c>
      <c r="AF183" s="20">
        <v>2035</v>
      </c>
      <c r="AG183" s="20">
        <v>2036</v>
      </c>
    </row>
    <row r="184" spans="1:33" ht="15">
      <c r="A184" s="35" t="s">
        <v>13</v>
      </c>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row>
    <row r="185" spans="2:33" ht="15">
      <c r="B185" s="75" t="s">
        <v>156</v>
      </c>
      <c r="C185" s="76" t="s">
        <v>16</v>
      </c>
      <c r="D185" s="72">
        <v>64.40369255161703</v>
      </c>
      <c r="E185" s="72">
        <v>66.98347807741821</v>
      </c>
      <c r="F185" s="72">
        <v>64.57737635512565</v>
      </c>
      <c r="G185" s="72">
        <v>60.8329649893</v>
      </c>
      <c r="H185" s="72">
        <v>58.19748764949315</v>
      </c>
      <c r="I185" s="72">
        <v>53.156538772238214</v>
      </c>
      <c r="J185" s="72">
        <v>49.43861263793596</v>
      </c>
      <c r="K185" s="72">
        <v>45.07546375079624</v>
      </c>
      <c r="L185" s="72">
        <v>45.5028077908184</v>
      </c>
      <c r="M185" s="72">
        <v>45.04075622269936</v>
      </c>
      <c r="N185" s="72">
        <v>44.58270924210832</v>
      </c>
      <c r="O185" s="72">
        <v>44.077856171368325</v>
      </c>
      <c r="P185" s="72">
        <v>43.572569164907975</v>
      </c>
      <c r="Q185" s="72">
        <v>43.06686299812848</v>
      </c>
      <c r="R185" s="72">
        <v>43.60570004859247</v>
      </c>
      <c r="S185" s="72">
        <v>44.139933068043845</v>
      </c>
      <c r="T185" s="72">
        <v>44.673951698495614</v>
      </c>
      <c r="U185" s="72">
        <v>45.20776535214781</v>
      </c>
      <c r="V185" s="72">
        <v>45.7413830279818</v>
      </c>
      <c r="W185" s="72">
        <v>45.807991098470495</v>
      </c>
      <c r="X185" s="72">
        <v>45.87355303461324</v>
      </c>
      <c r="Y185" s="72">
        <v>45.93901135528374</v>
      </c>
      <c r="Z185" s="72">
        <v>46.00436959857145</v>
      </c>
      <c r="AA185" s="72">
        <v>46.069631181752776</v>
      </c>
      <c r="AB185" s="72">
        <v>46.16452405394394</v>
      </c>
      <c r="AC185" s="72">
        <v>46.25710246583785</v>
      </c>
      <c r="AD185" s="72">
        <v>46.34742286768551</v>
      </c>
      <c r="AE185" s="72">
        <v>46.4355403329028</v>
      </c>
      <c r="AF185" s="72">
        <v>46.521508591651276</v>
      </c>
      <c r="AG185" s="72">
        <v>46.605380063601125</v>
      </c>
    </row>
    <row r="186" spans="2:33" ht="15">
      <c r="B186" s="27" t="s">
        <v>157</v>
      </c>
      <c r="C186" s="28" t="s">
        <v>22</v>
      </c>
      <c r="D186" s="29">
        <v>2.3878832766490268</v>
      </c>
      <c r="E186" s="29">
        <v>2.484833199183131</v>
      </c>
      <c r="F186" s="29">
        <v>2.667229327223621</v>
      </c>
      <c r="G186" s="29">
        <v>2.6114949477661544</v>
      </c>
      <c r="H186" s="29">
        <v>2.385479752687979</v>
      </c>
      <c r="I186" s="29">
        <v>2.288340042839619</v>
      </c>
      <c r="J186" s="29">
        <v>2.1404663663325096</v>
      </c>
      <c r="K186" s="29">
        <v>1.9899818840465608</v>
      </c>
      <c r="L186" s="29">
        <v>2.0507669265976642</v>
      </c>
      <c r="M186" s="29">
        <v>2.00116175410763</v>
      </c>
      <c r="N186" s="29">
        <v>1.9523021480607587</v>
      </c>
      <c r="O186" s="29">
        <v>1.9010199692538163</v>
      </c>
      <c r="P186" s="29">
        <v>1.8497377904468735</v>
      </c>
      <c r="Q186" s="29">
        <v>1.7984556116399317</v>
      </c>
      <c r="R186" s="29">
        <v>1.8497377904468737</v>
      </c>
      <c r="S186" s="29">
        <v>1.9010199692538163</v>
      </c>
      <c r="T186" s="29">
        <v>1.9523021480607587</v>
      </c>
      <c r="U186" s="29">
        <v>2.0035843268677014</v>
      </c>
      <c r="V186" s="29">
        <v>2.0548665056746436</v>
      </c>
      <c r="W186" s="29">
        <v>2.054866505674643</v>
      </c>
      <c r="X186" s="29">
        <v>2.0548665056746427</v>
      </c>
      <c r="Y186" s="29">
        <v>2.054866505674643</v>
      </c>
      <c r="Z186" s="29">
        <v>2.0548665056746436</v>
      </c>
      <c r="AA186" s="29">
        <v>2.0548665056746436</v>
      </c>
      <c r="AB186" s="29">
        <v>2.0596194881006524</v>
      </c>
      <c r="AC186" s="29">
        <v>2.064256544126027</v>
      </c>
      <c r="AD186" s="29">
        <v>2.068780501223954</v>
      </c>
      <c r="AE186" s="29">
        <v>0</v>
      </c>
      <c r="AF186" s="29">
        <v>0</v>
      </c>
      <c r="AG186" s="29">
        <v>0</v>
      </c>
    </row>
    <row r="187" spans="2:33" ht="7.5" customHeight="1">
      <c r="B187" s="46"/>
      <c r="C187" s="77"/>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row>
    <row r="188" spans="1:33" ht="15">
      <c r="A188" s="35" t="s">
        <v>158</v>
      </c>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row>
    <row r="189" spans="2:33" ht="15">
      <c r="B189" s="75" t="s">
        <v>159</v>
      </c>
      <c r="C189" s="76" t="s">
        <v>38</v>
      </c>
      <c r="D189" s="72">
        <v>1.6008379656400884</v>
      </c>
      <c r="E189" s="72">
        <v>9.867647029945665</v>
      </c>
      <c r="F189" s="72">
        <v>23.129465758951024</v>
      </c>
      <c r="G189" s="72">
        <v>33.797825475863796</v>
      </c>
      <c r="H189" s="72">
        <v>48.001154479938826</v>
      </c>
      <c r="I189" s="72">
        <v>57.60883495885205</v>
      </c>
      <c r="J189" s="72">
        <v>61.62429781679326</v>
      </c>
      <c r="K189" s="72">
        <v>61.9054926336597</v>
      </c>
      <c r="L189" s="72">
        <v>55.22662052769492</v>
      </c>
      <c r="M189" s="72">
        <v>49.97756471125271</v>
      </c>
      <c r="N189" s="72">
        <v>42.99244382370017</v>
      </c>
      <c r="O189" s="72">
        <v>35.91092264777221</v>
      </c>
      <c r="P189" s="72">
        <v>30.25733492735065</v>
      </c>
      <c r="Q189" s="72">
        <v>24.923545003920086</v>
      </c>
      <c r="R189" s="72">
        <v>20.23928810159594</v>
      </c>
      <c r="S189" s="72">
        <v>16.963392720039135</v>
      </c>
      <c r="T189" s="72">
        <v>13.62876205108449</v>
      </c>
      <c r="U189" s="72">
        <v>10.389511929757335</v>
      </c>
      <c r="V189" s="72">
        <v>8.027310146700964</v>
      </c>
      <c r="W189" s="72">
        <v>6.123930379493874</v>
      </c>
      <c r="X189" s="72">
        <v>4.882859860583074</v>
      </c>
      <c r="Y189" s="72">
        <v>3.808611798559911</v>
      </c>
      <c r="Z189" s="72">
        <v>2.908811819835099</v>
      </c>
      <c r="AA189" s="72">
        <v>1.9187454395754604</v>
      </c>
      <c r="AB189" s="72">
        <v>0.9770967131162596</v>
      </c>
      <c r="AC189" s="72">
        <v>0</v>
      </c>
      <c r="AD189" s="72">
        <v>0</v>
      </c>
      <c r="AE189" s="72">
        <v>0</v>
      </c>
      <c r="AF189" s="72">
        <v>0</v>
      </c>
      <c r="AG189" s="72">
        <v>0</v>
      </c>
    </row>
    <row r="190" spans="2:33" ht="15">
      <c r="B190" s="46" t="s">
        <v>160</v>
      </c>
      <c r="C190" s="77" t="s">
        <v>60</v>
      </c>
      <c r="D190" s="73">
        <v>0</v>
      </c>
      <c r="E190" s="73">
        <v>0</v>
      </c>
      <c r="F190" s="73">
        <v>0</v>
      </c>
      <c r="G190" s="73">
        <v>0</v>
      </c>
      <c r="H190" s="73">
        <v>0</v>
      </c>
      <c r="I190" s="73">
        <v>0</v>
      </c>
      <c r="J190" s="73">
        <v>1.0685775858825763</v>
      </c>
      <c r="K190" s="73">
        <v>17.597504324607442</v>
      </c>
      <c r="L190" s="73">
        <v>73.03561727782679</v>
      </c>
      <c r="M190" s="73">
        <v>66.39263519306533</v>
      </c>
      <c r="N190" s="73">
        <v>73.49398743976184</v>
      </c>
      <c r="O190" s="73">
        <v>89.9638536948123</v>
      </c>
      <c r="P190" s="73">
        <v>144.3837137931439</v>
      </c>
      <c r="Q190" s="73">
        <v>198.52652978736396</v>
      </c>
      <c r="R190" s="73">
        <v>184.52884605478292</v>
      </c>
      <c r="S190" s="73">
        <v>181.1416010361883</v>
      </c>
      <c r="T190" s="73">
        <v>207.1754010478277</v>
      </c>
      <c r="U190" s="73">
        <v>226.29873254904763</v>
      </c>
      <c r="V190" s="73">
        <v>201.48780285517265</v>
      </c>
      <c r="W190" s="73">
        <v>176.26424126028084</v>
      </c>
      <c r="X190" s="73">
        <v>153.25963731345274</v>
      </c>
      <c r="Y190" s="73">
        <v>135.9914090914479</v>
      </c>
      <c r="Z190" s="73">
        <v>127.88206452249568</v>
      </c>
      <c r="AA190" s="73">
        <v>120.31990488518433</v>
      </c>
      <c r="AB190" s="73">
        <v>108.65457003077388</v>
      </c>
      <c r="AC190" s="73">
        <v>86.7234966960868</v>
      </c>
      <c r="AD190" s="73">
        <v>9.588548909658448</v>
      </c>
      <c r="AE190" s="73">
        <v>0</v>
      </c>
      <c r="AF190" s="73">
        <v>0</v>
      </c>
      <c r="AG190" s="73">
        <v>0</v>
      </c>
    </row>
    <row r="191" spans="2:33" ht="15">
      <c r="B191" s="46" t="s">
        <v>161</v>
      </c>
      <c r="C191" s="77" t="s">
        <v>38</v>
      </c>
      <c r="D191" s="73">
        <v>0</v>
      </c>
      <c r="E191" s="73">
        <v>0</v>
      </c>
      <c r="F191" s="73">
        <v>0.017783178139304526</v>
      </c>
      <c r="G191" s="73">
        <v>5.098094213634001</v>
      </c>
      <c r="H191" s="73">
        <v>12.828898138432407</v>
      </c>
      <c r="I191" s="73">
        <v>25.56133541207376</v>
      </c>
      <c r="J191" s="73">
        <v>44.04056636649461</v>
      </c>
      <c r="K191" s="73">
        <v>71.06111315095251</v>
      </c>
      <c r="L191" s="73">
        <v>101.29441876714822</v>
      </c>
      <c r="M191" s="73">
        <v>126.05676076700126</v>
      </c>
      <c r="N191" s="73">
        <v>139.84203341678446</v>
      </c>
      <c r="O191" s="73">
        <v>145.1312400447429</v>
      </c>
      <c r="P191" s="73">
        <v>139.20023745163408</v>
      </c>
      <c r="Q191" s="73">
        <v>126.25838845751466</v>
      </c>
      <c r="R191" s="73">
        <v>110.59720608827139</v>
      </c>
      <c r="S191" s="73">
        <v>96.09782124137516</v>
      </c>
      <c r="T191" s="73">
        <v>82.91690335850053</v>
      </c>
      <c r="U191" s="73">
        <v>71.13196947556025</v>
      </c>
      <c r="V191" s="73">
        <v>60.56855149363793</v>
      </c>
      <c r="W191" s="73">
        <v>50.578970582482036</v>
      </c>
      <c r="X191" s="73">
        <v>41.755280058017355</v>
      </c>
      <c r="Y191" s="73">
        <v>35.526978377230726</v>
      </c>
      <c r="Z191" s="73">
        <v>30.28352214911249</v>
      </c>
      <c r="AA191" s="73">
        <v>25.816561772995275</v>
      </c>
      <c r="AB191" s="73">
        <v>21.716826867496092</v>
      </c>
      <c r="AC191" s="73">
        <v>24.0351122920269</v>
      </c>
      <c r="AD191" s="73">
        <v>18.268527934201177</v>
      </c>
      <c r="AE191" s="73">
        <v>0</v>
      </c>
      <c r="AF191" s="73">
        <v>0</v>
      </c>
      <c r="AG191" s="73">
        <v>0</v>
      </c>
    </row>
    <row r="192" spans="2:33" ht="15">
      <c r="B192" s="46" t="s">
        <v>162</v>
      </c>
      <c r="C192" s="77" t="s">
        <v>60</v>
      </c>
      <c r="D192" s="73">
        <v>0</v>
      </c>
      <c r="E192" s="73">
        <v>0</v>
      </c>
      <c r="F192" s="73">
        <v>0</v>
      </c>
      <c r="G192" s="73">
        <v>0</v>
      </c>
      <c r="H192" s="73">
        <v>0</v>
      </c>
      <c r="I192" s="73">
        <v>0</v>
      </c>
      <c r="J192" s="73">
        <v>0.10241457626588582</v>
      </c>
      <c r="K192" s="73">
        <v>3.1790902925044526</v>
      </c>
      <c r="L192" s="73">
        <v>4.345219354502057</v>
      </c>
      <c r="M192" s="73">
        <v>5.076634516939934</v>
      </c>
      <c r="N192" s="73">
        <v>9.148911475643956</v>
      </c>
      <c r="O192" s="73">
        <v>12.644491590235567</v>
      </c>
      <c r="P192" s="73">
        <v>13.633283863139894</v>
      </c>
      <c r="Q192" s="73">
        <v>14.041890707378865</v>
      </c>
      <c r="R192" s="73">
        <v>13.798681773342613</v>
      </c>
      <c r="S192" s="73">
        <v>13.665531202275654</v>
      </c>
      <c r="T192" s="73">
        <v>13.417590716319951</v>
      </c>
      <c r="U192" s="73">
        <v>12.994148970799964</v>
      </c>
      <c r="V192" s="73">
        <v>12.506429595640705</v>
      </c>
      <c r="W192" s="73">
        <v>12.208046993199655</v>
      </c>
      <c r="X192" s="73">
        <v>11.816950244180319</v>
      </c>
      <c r="Y192" s="73">
        <v>11.338922432467658</v>
      </c>
      <c r="Z192" s="73">
        <v>11.006729284718904</v>
      </c>
      <c r="AA192" s="73">
        <v>10.552851926638363</v>
      </c>
      <c r="AB192" s="73">
        <v>10.060615896366143</v>
      </c>
      <c r="AC192" s="73">
        <v>14.453916116014467</v>
      </c>
      <c r="AD192" s="73">
        <v>1.5980914849430752</v>
      </c>
      <c r="AE192" s="73">
        <v>0</v>
      </c>
      <c r="AF192" s="73">
        <v>0</v>
      </c>
      <c r="AG192" s="73">
        <v>0</v>
      </c>
    </row>
    <row r="193" spans="2:33" ht="15">
      <c r="B193" s="46" t="s">
        <v>163</v>
      </c>
      <c r="C193" s="77" t="s">
        <v>38</v>
      </c>
      <c r="D193" s="26">
        <v>0</v>
      </c>
      <c r="E193" s="26">
        <v>0</v>
      </c>
      <c r="F193" s="26">
        <v>0</v>
      </c>
      <c r="G193" s="26">
        <v>0</v>
      </c>
      <c r="H193" s="26">
        <v>5.033120430114479</v>
      </c>
      <c r="I193" s="26">
        <v>12.445255300949697</v>
      </c>
      <c r="J193" s="26">
        <v>24.255284627365782</v>
      </c>
      <c r="K193" s="26">
        <v>28.107910753415453</v>
      </c>
      <c r="L193" s="26">
        <v>31.29602697945849</v>
      </c>
      <c r="M193" s="26">
        <v>32.22139798223088</v>
      </c>
      <c r="N193" s="26">
        <v>34.84984396102348</v>
      </c>
      <c r="O193" s="26">
        <v>37.11781250018535</v>
      </c>
      <c r="P193" s="26">
        <v>37.811967740507775</v>
      </c>
      <c r="Q193" s="26">
        <v>40.60893247730357</v>
      </c>
      <c r="R193" s="26">
        <v>39.00591334075664</v>
      </c>
      <c r="S193" s="26">
        <v>40.73750659151859</v>
      </c>
      <c r="T193" s="26">
        <v>44.69256256783405</v>
      </c>
      <c r="U193" s="26">
        <v>48.24528266767962</v>
      </c>
      <c r="V193" s="26">
        <v>50.423557386685935</v>
      </c>
      <c r="W193" s="26">
        <v>52.30927735262892</v>
      </c>
      <c r="X193" s="26">
        <v>52.45272275270059</v>
      </c>
      <c r="Y193" s="26">
        <v>56.64389350372602</v>
      </c>
      <c r="Z193" s="26">
        <v>58.17017354704448</v>
      </c>
      <c r="AA193" s="26">
        <v>56.20022454897999</v>
      </c>
      <c r="AB193" s="26">
        <v>54.1270443488643</v>
      </c>
      <c r="AC193" s="26">
        <v>51.70354980717545</v>
      </c>
      <c r="AD193" s="26">
        <v>49.28819446756331</v>
      </c>
      <c r="AE193" s="26">
        <v>48.315289947858666</v>
      </c>
      <c r="AF193" s="26">
        <v>49.52126774150296</v>
      </c>
      <c r="AG193" s="26">
        <v>54.380668352428394</v>
      </c>
    </row>
    <row r="194" spans="2:33" ht="15">
      <c r="B194" s="27" t="s">
        <v>164</v>
      </c>
      <c r="C194" s="28" t="s">
        <v>38</v>
      </c>
      <c r="D194" s="29">
        <v>0</v>
      </c>
      <c r="E194" s="29">
        <v>0</v>
      </c>
      <c r="F194" s="29">
        <v>0</v>
      </c>
      <c r="G194" s="29">
        <v>0.06852899519813503</v>
      </c>
      <c r="H194" s="29">
        <v>0.6573531807510994</v>
      </c>
      <c r="I194" s="29">
        <v>3.036223582059062</v>
      </c>
      <c r="J194" s="29">
        <v>8.20969244864347</v>
      </c>
      <c r="K194" s="29">
        <v>15.762641162544643</v>
      </c>
      <c r="L194" s="29">
        <v>22.144597149768227</v>
      </c>
      <c r="M194" s="29">
        <v>29.335125225215002</v>
      </c>
      <c r="N194" s="29">
        <v>34.89360712429792</v>
      </c>
      <c r="O194" s="29">
        <v>35.762476821520714</v>
      </c>
      <c r="P194" s="29">
        <v>33.96921831115058</v>
      </c>
      <c r="Q194" s="29">
        <v>31.13884610094679</v>
      </c>
      <c r="R194" s="29">
        <v>28.415235967969707</v>
      </c>
      <c r="S194" s="29">
        <v>26.009094498628738</v>
      </c>
      <c r="T194" s="29">
        <v>23.83126624291919</v>
      </c>
      <c r="U194" s="29">
        <v>21.65056050441604</v>
      </c>
      <c r="V194" s="29">
        <v>19.65595285149331</v>
      </c>
      <c r="W194" s="29">
        <v>17.925562990881915</v>
      </c>
      <c r="X194" s="29">
        <v>16.30104523167319</v>
      </c>
      <c r="Y194" s="29">
        <v>14.782623819562087</v>
      </c>
      <c r="Z194" s="29">
        <v>13.42237880759137</v>
      </c>
      <c r="AA194" s="29">
        <v>12.109769231288308</v>
      </c>
      <c r="AB194" s="29">
        <v>10.808067969809533</v>
      </c>
      <c r="AC194" s="29">
        <v>14.55742414571365</v>
      </c>
      <c r="AD194" s="29">
        <v>13.37558940952491</v>
      </c>
      <c r="AE194" s="29">
        <v>0</v>
      </c>
      <c r="AF194" s="29">
        <v>0</v>
      </c>
      <c r="AG194" s="29">
        <v>0</v>
      </c>
    </row>
    <row r="195" spans="4:33" ht="6" customHeight="1">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row>
    <row r="196" spans="1:33" ht="15">
      <c r="A196" s="35" t="s">
        <v>165</v>
      </c>
      <c r="D196" s="26">
        <v>0</v>
      </c>
      <c r="E196" s="26">
        <v>0</v>
      </c>
      <c r="F196" s="26">
        <v>0</v>
      </c>
      <c r="G196" s="26">
        <v>0</v>
      </c>
      <c r="H196" s="26">
        <v>0</v>
      </c>
      <c r="I196" s="26">
        <v>0</v>
      </c>
      <c r="J196" s="26">
        <v>0.20854713484389353</v>
      </c>
      <c r="K196" s="26">
        <v>3.700194945166855</v>
      </c>
      <c r="L196" s="26">
        <v>13.781092899791425</v>
      </c>
      <c r="M196" s="26">
        <v>12.728275994658105</v>
      </c>
      <c r="N196" s="26">
        <v>14.718236672378591</v>
      </c>
      <c r="O196" s="26">
        <v>18.273970665191072</v>
      </c>
      <c r="P196" s="26">
        <v>28.14194081144858</v>
      </c>
      <c r="Q196" s="26">
        <v>37.857243186953305</v>
      </c>
      <c r="R196" s="26">
        <v>35.321020094056195</v>
      </c>
      <c r="S196" s="26">
        <v>34.694057388862674</v>
      </c>
      <c r="T196" s="26">
        <v>39.28637431240386</v>
      </c>
      <c r="U196" s="26">
        <v>42.61671977201203</v>
      </c>
      <c r="V196" s="26">
        <v>38.11117229756248</v>
      </c>
      <c r="W196" s="26">
        <v>33.56585721344265</v>
      </c>
      <c r="X196" s="26">
        <v>29.39921416876813</v>
      </c>
      <c r="Y196" s="26">
        <v>26.238705525185317</v>
      </c>
      <c r="Z196" s="26">
        <v>24.73531501464196</v>
      </c>
      <c r="AA196" s="26">
        <v>23.30770379551606</v>
      </c>
      <c r="AB196" s="26">
        <v>21.142508624601962</v>
      </c>
      <c r="AC196" s="26">
        <v>18.01912961925223</v>
      </c>
      <c r="AD196" s="26">
        <v>1.992277897524759</v>
      </c>
      <c r="AE196" s="26">
        <v>0</v>
      </c>
      <c r="AF196" s="26">
        <v>0</v>
      </c>
      <c r="AG196" s="26">
        <v>0</v>
      </c>
    </row>
    <row r="197" spans="1:33" ht="17.25">
      <c r="A197" s="25"/>
      <c r="B197" s="75" t="s">
        <v>166</v>
      </c>
      <c r="C197" s="76" t="s">
        <v>115</v>
      </c>
      <c r="D197" s="72">
        <v>12.88044168199891</v>
      </c>
      <c r="E197" s="72">
        <v>12.88044168199891</v>
      </c>
      <c r="F197" s="72">
        <v>12.88044168199891</v>
      </c>
      <c r="G197" s="72">
        <v>12.88044168199891</v>
      </c>
      <c r="H197" s="72">
        <v>13.332759883405847</v>
      </c>
      <c r="I197" s="72">
        <v>13.332759883405847</v>
      </c>
      <c r="J197" s="72">
        <v>13.332759883405847</v>
      </c>
      <c r="K197" s="72">
        <v>13.332759883405847</v>
      </c>
      <c r="L197" s="72">
        <v>13.332759883405847</v>
      </c>
      <c r="M197" s="72">
        <v>13.332759883405847</v>
      </c>
      <c r="N197" s="72">
        <v>13.332759883405847</v>
      </c>
      <c r="O197" s="72">
        <v>13.332759883405847</v>
      </c>
      <c r="P197" s="72">
        <v>13.332759883405847</v>
      </c>
      <c r="Q197" s="72">
        <v>13.332759883405847</v>
      </c>
      <c r="R197" s="72">
        <v>13.332759883405847</v>
      </c>
      <c r="S197" s="72">
        <v>13.332759883405847</v>
      </c>
      <c r="T197" s="72">
        <v>13.332759883405847</v>
      </c>
      <c r="U197" s="72">
        <v>13.332759883405847</v>
      </c>
      <c r="V197" s="72">
        <v>13.332759883405847</v>
      </c>
      <c r="W197" s="72">
        <v>13.332759883405847</v>
      </c>
      <c r="X197" s="72">
        <v>13.332759883405847</v>
      </c>
      <c r="Y197" s="72">
        <v>13.332759883405847</v>
      </c>
      <c r="Z197" s="72">
        <v>13.332759883405847</v>
      </c>
      <c r="AA197" s="72">
        <v>13.332759883405847</v>
      </c>
      <c r="AB197" s="72">
        <v>13.332759883405847</v>
      </c>
      <c r="AC197" s="72">
        <v>13.332759883405847</v>
      </c>
      <c r="AD197" s="72">
        <v>13.332759883405847</v>
      </c>
      <c r="AE197" s="72">
        <v>0</v>
      </c>
      <c r="AF197" s="72">
        <v>0</v>
      </c>
      <c r="AG197" s="72">
        <v>0</v>
      </c>
    </row>
    <row r="198" spans="2:33" ht="15">
      <c r="B198" s="27" t="s">
        <v>167</v>
      </c>
      <c r="C198" s="28" t="s">
        <v>115</v>
      </c>
      <c r="D198" s="29">
        <v>4.33826558413054</v>
      </c>
      <c r="E198" s="29">
        <v>21.664233785555744</v>
      </c>
      <c r="F198" s="29">
        <v>43.88902214685515</v>
      </c>
      <c r="G198" s="29">
        <v>91.16912762164212</v>
      </c>
      <c r="H198" s="29">
        <v>135.21053413343978</v>
      </c>
      <c r="I198" s="29">
        <v>189.81847902734225</v>
      </c>
      <c r="J198" s="29">
        <v>265.6384049469928</v>
      </c>
      <c r="K198" s="29">
        <v>346.29713550006875</v>
      </c>
      <c r="L198" s="29">
        <v>413.5613567769295</v>
      </c>
      <c r="M198" s="29">
        <v>469.13937083872133</v>
      </c>
      <c r="N198" s="29">
        <v>496.4795247968981</v>
      </c>
      <c r="O198" s="29">
        <v>502.5446328187634</v>
      </c>
      <c r="P198" s="29">
        <v>481.0606011324121</v>
      </c>
      <c r="Q198" s="29">
        <v>445.1384987855361</v>
      </c>
      <c r="R198" s="29">
        <v>402.1339367553367</v>
      </c>
      <c r="S198" s="29">
        <v>362.9873021116243</v>
      </c>
      <c r="T198" s="29">
        <v>323.54085034095453</v>
      </c>
      <c r="U198" s="29">
        <v>280.8662889089382</v>
      </c>
      <c r="V198" s="29">
        <v>247.36674402958</v>
      </c>
      <c r="W198" s="29">
        <v>214.9366456067452</v>
      </c>
      <c r="X198" s="29">
        <v>184.372979884735</v>
      </c>
      <c r="Y198" s="29">
        <v>163.96668399214198</v>
      </c>
      <c r="Z198" s="29">
        <v>146.125204428007</v>
      </c>
      <c r="AA198" s="29">
        <v>129.86957852915305</v>
      </c>
      <c r="AB198" s="29">
        <v>115.34185706915181</v>
      </c>
      <c r="AC198" s="29">
        <v>90.19724790760783</v>
      </c>
      <c r="AD198" s="29">
        <v>72.1305638804257</v>
      </c>
      <c r="AE198" s="29">
        <v>0</v>
      </c>
      <c r="AF198" s="29">
        <v>0</v>
      </c>
      <c r="AG198" s="29">
        <v>0</v>
      </c>
    </row>
    <row r="199" spans="4:33" ht="5.25" customHeight="1">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row>
    <row r="200" spans="1:33" ht="15">
      <c r="A200" s="35" t="s">
        <v>142</v>
      </c>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row>
    <row r="201" spans="2:33" ht="15">
      <c r="B201" s="75" t="s">
        <v>168</v>
      </c>
      <c r="C201" s="76" t="s">
        <v>115</v>
      </c>
      <c r="D201" s="72">
        <v>294</v>
      </c>
      <c r="E201" s="72">
        <v>250.04106551400497</v>
      </c>
      <c r="F201" s="72">
        <v>290.3717625100084</v>
      </c>
      <c r="G201" s="72">
        <v>405.51169238117</v>
      </c>
      <c r="H201" s="72">
        <v>378.05454651098955</v>
      </c>
      <c r="I201" s="72">
        <v>354.92078243415705</v>
      </c>
      <c r="J201" s="72">
        <v>382.2747182558229</v>
      </c>
      <c r="K201" s="72">
        <v>414.0267076872978</v>
      </c>
      <c r="L201" s="72">
        <v>345.4232854434259</v>
      </c>
      <c r="M201" s="72">
        <v>200</v>
      </c>
      <c r="N201" s="72">
        <v>200</v>
      </c>
      <c r="O201" s="72">
        <v>200</v>
      </c>
      <c r="P201" s="72">
        <v>200</v>
      </c>
      <c r="Q201" s="72">
        <v>200</v>
      </c>
      <c r="R201" s="72">
        <v>200</v>
      </c>
      <c r="S201" s="72">
        <v>200</v>
      </c>
      <c r="T201" s="72">
        <v>200</v>
      </c>
      <c r="U201" s="72">
        <v>200</v>
      </c>
      <c r="V201" s="72">
        <v>200</v>
      </c>
      <c r="W201" s="72">
        <v>200</v>
      </c>
      <c r="X201" s="72">
        <v>200</v>
      </c>
      <c r="Y201" s="72">
        <v>200</v>
      </c>
      <c r="Z201" s="72">
        <v>200</v>
      </c>
      <c r="AA201" s="72">
        <v>200</v>
      </c>
      <c r="AB201" s="72">
        <v>200</v>
      </c>
      <c r="AC201" s="72">
        <v>200</v>
      </c>
      <c r="AD201" s="72">
        <v>200</v>
      </c>
      <c r="AE201" s="72">
        <v>0</v>
      </c>
      <c r="AF201" s="72">
        <v>0</v>
      </c>
      <c r="AG201" s="72">
        <v>0</v>
      </c>
    </row>
    <row r="202" spans="1:33" ht="17.25">
      <c r="A202" s="35"/>
      <c r="B202" s="79" t="s">
        <v>169</v>
      </c>
      <c r="C202" s="77" t="s">
        <v>115</v>
      </c>
      <c r="D202" s="41">
        <v>120.54</v>
      </c>
      <c r="E202" s="41">
        <v>65.0106770336413</v>
      </c>
      <c r="F202" s="41">
        <v>75.49665825260219</v>
      </c>
      <c r="G202" s="41">
        <v>105.43304001910421</v>
      </c>
      <c r="H202" s="41">
        <v>98.29418209285728</v>
      </c>
      <c r="I202" s="41">
        <v>92.27940343288084</v>
      </c>
      <c r="J202" s="41">
        <v>99.39142674651396</v>
      </c>
      <c r="K202" s="41">
        <v>107.64694399869744</v>
      </c>
      <c r="L202" s="41">
        <v>89.81005421529075</v>
      </c>
      <c r="M202" s="41">
        <v>52</v>
      </c>
      <c r="N202" s="41">
        <v>52</v>
      </c>
      <c r="O202" s="41">
        <v>52</v>
      </c>
      <c r="P202" s="41">
        <v>52</v>
      </c>
      <c r="Q202" s="41">
        <v>52</v>
      </c>
      <c r="R202" s="41">
        <v>52</v>
      </c>
      <c r="S202" s="41">
        <v>52</v>
      </c>
      <c r="T202" s="41">
        <v>52</v>
      </c>
      <c r="U202" s="41">
        <v>52</v>
      </c>
      <c r="V202" s="41">
        <v>52</v>
      </c>
      <c r="W202" s="41">
        <v>52</v>
      </c>
      <c r="X202" s="41">
        <v>52</v>
      </c>
      <c r="Y202" s="41">
        <v>52</v>
      </c>
      <c r="Z202" s="41">
        <v>52</v>
      </c>
      <c r="AA202" s="41">
        <v>52</v>
      </c>
      <c r="AB202" s="41">
        <v>52</v>
      </c>
      <c r="AC202" s="41">
        <v>52</v>
      </c>
      <c r="AD202" s="41">
        <v>52</v>
      </c>
      <c r="AE202" s="41">
        <v>0</v>
      </c>
      <c r="AF202" s="41">
        <v>0</v>
      </c>
      <c r="AG202" s="41">
        <v>0</v>
      </c>
    </row>
    <row r="203" spans="1:33" ht="15">
      <c r="A203" s="35"/>
      <c r="B203" s="79" t="s">
        <v>142</v>
      </c>
      <c r="C203" s="77" t="s">
        <v>115</v>
      </c>
      <c r="D203" s="41">
        <v>173.46</v>
      </c>
      <c r="E203" s="41">
        <v>185.03038848036368</v>
      </c>
      <c r="F203" s="41">
        <v>214.8751042574062</v>
      </c>
      <c r="G203" s="41">
        <v>300.0786523620658</v>
      </c>
      <c r="H203" s="41">
        <v>279.76036441813227</v>
      </c>
      <c r="I203" s="41">
        <v>262.6413790012762</v>
      </c>
      <c r="J203" s="41">
        <v>282.88329150930895</v>
      </c>
      <c r="K203" s="41">
        <v>306.37976368860035</v>
      </c>
      <c r="L203" s="41">
        <v>255.6132312281352</v>
      </c>
      <c r="M203" s="41">
        <v>148</v>
      </c>
      <c r="N203" s="41">
        <v>148</v>
      </c>
      <c r="O203" s="41">
        <v>148</v>
      </c>
      <c r="P203" s="41">
        <v>148</v>
      </c>
      <c r="Q203" s="41">
        <v>148</v>
      </c>
      <c r="R203" s="41">
        <v>148</v>
      </c>
      <c r="S203" s="41">
        <v>148</v>
      </c>
      <c r="T203" s="41">
        <v>148</v>
      </c>
      <c r="U203" s="41">
        <v>148</v>
      </c>
      <c r="V203" s="41">
        <v>148</v>
      </c>
      <c r="W203" s="41">
        <v>148</v>
      </c>
      <c r="X203" s="41">
        <v>148</v>
      </c>
      <c r="Y203" s="41">
        <v>148</v>
      </c>
      <c r="Z203" s="41">
        <v>148</v>
      </c>
      <c r="AA203" s="41">
        <v>148</v>
      </c>
      <c r="AB203" s="41">
        <v>148</v>
      </c>
      <c r="AC203" s="41">
        <v>148</v>
      </c>
      <c r="AD203" s="41">
        <v>148</v>
      </c>
      <c r="AE203" s="41">
        <v>0</v>
      </c>
      <c r="AF203" s="41">
        <v>0</v>
      </c>
      <c r="AG203" s="41">
        <v>0</v>
      </c>
    </row>
    <row r="204" spans="2:33" ht="15">
      <c r="B204" s="46" t="s">
        <v>170</v>
      </c>
      <c r="C204" s="77" t="s">
        <v>115</v>
      </c>
      <c r="D204" s="54">
        <v>0</v>
      </c>
      <c r="E204" s="54">
        <v>0</v>
      </c>
      <c r="F204" s="54">
        <v>0</v>
      </c>
      <c r="G204" s="54">
        <v>300</v>
      </c>
      <c r="H204" s="54">
        <v>550</v>
      </c>
      <c r="I204" s="54">
        <v>850</v>
      </c>
      <c r="J204" s="54">
        <v>850</v>
      </c>
      <c r="K204" s="54">
        <v>850</v>
      </c>
      <c r="L204" s="54">
        <v>0</v>
      </c>
      <c r="M204" s="54">
        <v>0</v>
      </c>
      <c r="N204" s="54">
        <v>0</v>
      </c>
      <c r="O204" s="54">
        <v>0</v>
      </c>
      <c r="P204" s="54">
        <v>0</v>
      </c>
      <c r="Q204" s="54">
        <v>0</v>
      </c>
      <c r="R204" s="54">
        <v>0</v>
      </c>
      <c r="S204" s="54">
        <v>0</v>
      </c>
      <c r="T204" s="54">
        <v>0</v>
      </c>
      <c r="U204" s="54">
        <v>0</v>
      </c>
      <c r="V204" s="54">
        <v>0</v>
      </c>
      <c r="W204" s="54">
        <v>0</v>
      </c>
      <c r="X204" s="54">
        <v>0</v>
      </c>
      <c r="Y204" s="54">
        <v>0</v>
      </c>
      <c r="Z204" s="54">
        <v>0</v>
      </c>
      <c r="AA204" s="54">
        <v>0</v>
      </c>
      <c r="AB204" s="54">
        <v>0</v>
      </c>
      <c r="AC204" s="54">
        <v>0</v>
      </c>
      <c r="AD204" s="54">
        <v>0</v>
      </c>
      <c r="AE204" s="54">
        <v>0</v>
      </c>
      <c r="AF204" s="54">
        <v>0</v>
      </c>
      <c r="AG204" s="54">
        <v>0</v>
      </c>
    </row>
    <row r="205" spans="2:33" ht="15">
      <c r="B205" s="27" t="s">
        <v>171</v>
      </c>
      <c r="C205" s="28" t="s">
        <v>115</v>
      </c>
      <c r="D205" s="44">
        <v>0</v>
      </c>
      <c r="E205" s="44">
        <v>84.93975873242206</v>
      </c>
      <c r="F205" s="44">
        <v>150.78272335723477</v>
      </c>
      <c r="G205" s="44">
        <v>210.7660165480703</v>
      </c>
      <c r="H205" s="44">
        <v>314.67299154427593</v>
      </c>
      <c r="I205" s="44">
        <v>319.8632028245409</v>
      </c>
      <c r="J205" s="44">
        <v>382.0581974840833</v>
      </c>
      <c r="K205" s="44">
        <v>445.7351130255946</v>
      </c>
      <c r="L205" s="44">
        <v>431.7141976645134</v>
      </c>
      <c r="M205" s="44">
        <v>422.0001103256828</v>
      </c>
      <c r="N205" s="44">
        <v>316.68151561555146</v>
      </c>
      <c r="O205" s="44">
        <v>179.34056140452424</v>
      </c>
      <c r="P205" s="44">
        <v>93.00775216362455</v>
      </c>
      <c r="Q205" s="44">
        <v>13.971019733599586</v>
      </c>
      <c r="R205" s="44">
        <v>0</v>
      </c>
      <c r="S205" s="44">
        <v>0</v>
      </c>
      <c r="T205" s="44">
        <v>0</v>
      </c>
      <c r="U205" s="44">
        <v>0</v>
      </c>
      <c r="V205" s="44">
        <v>0</v>
      </c>
      <c r="W205" s="44">
        <v>0</v>
      </c>
      <c r="X205" s="44">
        <v>0</v>
      </c>
      <c r="Y205" s="44">
        <v>0</v>
      </c>
      <c r="Z205" s="44">
        <v>0</v>
      </c>
      <c r="AA205" s="44">
        <v>0</v>
      </c>
      <c r="AB205" s="44">
        <v>0</v>
      </c>
      <c r="AC205" s="44">
        <v>0</v>
      </c>
      <c r="AD205" s="44">
        <v>0</v>
      </c>
      <c r="AE205" s="44">
        <v>0</v>
      </c>
      <c r="AF205" s="44">
        <v>0</v>
      </c>
      <c r="AG205" s="44">
        <v>0</v>
      </c>
    </row>
    <row r="206" spans="4:33" ht="15">
      <c r="D206" s="94"/>
      <c r="E206" s="94"/>
      <c r="F206" s="94"/>
      <c r="G206" s="94"/>
      <c r="H206" s="94"/>
      <c r="I206" s="94"/>
      <c r="J206" s="94"/>
      <c r="K206" s="94"/>
      <c r="L206" s="94"/>
      <c r="M206" s="94"/>
      <c r="N206" s="94"/>
      <c r="O206" s="95"/>
      <c r="P206" s="94"/>
      <c r="Q206" s="94"/>
      <c r="R206" s="94"/>
      <c r="S206" s="94"/>
      <c r="T206" s="94"/>
      <c r="U206" s="94"/>
      <c r="V206" s="94"/>
      <c r="W206" s="94"/>
      <c r="X206" s="94"/>
      <c r="Y206" s="94"/>
      <c r="Z206" s="94"/>
      <c r="AA206" s="94"/>
      <c r="AB206" s="94"/>
      <c r="AC206" s="94"/>
      <c r="AD206" s="94"/>
      <c r="AE206" s="94"/>
      <c r="AF206" s="94"/>
      <c r="AG206" s="94"/>
    </row>
    <row r="207" spans="2:33" ht="15">
      <c r="B207" s="89" t="s">
        <v>172</v>
      </c>
      <c r="P207" s="93"/>
      <c r="Q207" s="93"/>
      <c r="R207" s="93"/>
      <c r="S207" s="93"/>
      <c r="T207" s="93"/>
      <c r="U207" s="93"/>
      <c r="V207" s="93"/>
      <c r="W207" s="93"/>
      <c r="X207" s="93"/>
      <c r="Y207" s="93"/>
      <c r="Z207" s="93"/>
      <c r="AA207" s="93"/>
      <c r="AB207" s="93"/>
      <c r="AC207" s="93"/>
      <c r="AD207" s="93"/>
      <c r="AE207" s="93"/>
      <c r="AF207" s="93"/>
      <c r="AG207" s="93"/>
    </row>
    <row r="208" ht="15">
      <c r="B208" s="89" t="s">
        <v>173</v>
      </c>
    </row>
    <row r="209" spans="2:4" ht="15">
      <c r="B209" s="15" t="s">
        <v>174</v>
      </c>
      <c r="D209" s="96"/>
    </row>
    <row r="210" ht="15">
      <c r="B210" s="30" t="s">
        <v>175</v>
      </c>
    </row>
    <row r="211" spans="3:4" ht="15">
      <c r="C211" s="97"/>
      <c r="D211" s="26"/>
    </row>
    <row r="212" spans="2:4" ht="15">
      <c r="B212" s="98"/>
      <c r="C212" s="97"/>
      <c r="D212" s="26"/>
    </row>
    <row r="213" spans="2:6" ht="15">
      <c r="B213" s="98"/>
      <c r="D213" s="54"/>
      <c r="E213" s="54"/>
      <c r="F213" s="54"/>
    </row>
    <row r="214" spans="2:4" ht="15">
      <c r="B214" s="98"/>
      <c r="D214" s="26"/>
    </row>
    <row r="215" ht="15">
      <c r="B215" s="98"/>
    </row>
    <row r="217" ht="15">
      <c r="B217" s="51"/>
    </row>
    <row r="218" ht="15">
      <c r="B218" s="98"/>
    </row>
    <row r="219" ht="15">
      <c r="B219" s="51"/>
    </row>
  </sheetData>
  <mergeCells count="3">
    <mergeCell ref="B20:N20"/>
    <mergeCell ref="B87:N87"/>
    <mergeCell ref="B89:N89"/>
  </mergeCells>
  <conditionalFormatting sqref="C26">
    <cfRule type="cellIs" priority="1" dxfId="0" operator="lessThan" stopIfTrue="1">
      <formula>0</formula>
    </cfRule>
  </conditionalFormatting>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41"/>
  <sheetViews>
    <sheetView showGridLines="0" workbookViewId="0" topLeftCell="A1">
      <selection activeCell="A1" sqref="A1"/>
    </sheetView>
  </sheetViews>
  <sheetFormatPr defaultColWidth="11.421875" defaultRowHeight="12.75"/>
  <cols>
    <col min="1" max="1" width="6.57421875" style="15" customWidth="1"/>
    <col min="2" max="2" width="27.57421875" style="15" customWidth="1"/>
    <col min="3" max="3" width="12.140625" style="22" customWidth="1"/>
    <col min="4" max="4" width="12.8515625" style="15" bestFit="1" customWidth="1"/>
    <col min="5" max="14" width="11.140625" style="15" customWidth="1"/>
    <col min="15" max="16384" width="9.140625" style="15" customWidth="1"/>
  </cols>
  <sheetData>
    <row r="1" spans="3:15" ht="15">
      <c r="C1" s="15"/>
      <c r="O1" s="99"/>
    </row>
    <row r="2" spans="1:3" ht="18.75">
      <c r="A2" s="17" t="s">
        <v>176</v>
      </c>
      <c r="C2" s="15"/>
    </row>
    <row r="3" spans="3:14" ht="15">
      <c r="C3" s="100"/>
      <c r="D3" s="49"/>
      <c r="E3" s="49"/>
      <c r="F3" s="49"/>
      <c r="G3" s="49"/>
      <c r="H3" s="49"/>
      <c r="I3" s="49"/>
      <c r="J3" s="49"/>
      <c r="K3" s="49"/>
      <c r="L3" s="49"/>
      <c r="M3" s="49"/>
      <c r="N3" s="49"/>
    </row>
    <row r="4" spans="2:14" ht="15">
      <c r="B4" s="20" t="s">
        <v>177</v>
      </c>
      <c r="C4" s="21" t="s">
        <v>14</v>
      </c>
      <c r="D4" s="20">
        <v>2007</v>
      </c>
      <c r="E4" s="20">
        <f aca="true" t="shared" si="0" ref="E4:N4">+D4+1</f>
        <v>2008</v>
      </c>
      <c r="F4" s="20">
        <f t="shared" si="0"/>
        <v>2009</v>
      </c>
      <c r="G4" s="20">
        <f t="shared" si="0"/>
        <v>2010</v>
      </c>
      <c r="H4" s="20">
        <f t="shared" si="0"/>
        <v>2011</v>
      </c>
      <c r="I4" s="20">
        <f t="shared" si="0"/>
        <v>2012</v>
      </c>
      <c r="J4" s="20">
        <f t="shared" si="0"/>
        <v>2013</v>
      </c>
      <c r="K4" s="20">
        <f t="shared" si="0"/>
        <v>2014</v>
      </c>
      <c r="L4" s="20">
        <f t="shared" si="0"/>
        <v>2015</v>
      </c>
      <c r="M4" s="20">
        <f t="shared" si="0"/>
        <v>2016</v>
      </c>
      <c r="N4" s="20">
        <f t="shared" si="0"/>
        <v>2017</v>
      </c>
    </row>
    <row r="5" ht="3.75" customHeight="1"/>
    <row r="6" spans="2:14" ht="15">
      <c r="B6" s="101" t="s">
        <v>178</v>
      </c>
      <c r="C6" s="102" t="s">
        <v>115</v>
      </c>
      <c r="D6" s="103">
        <f>+SUM(D7:D12)</f>
        <v>0</v>
      </c>
      <c r="E6" s="103">
        <f>+SUM(E7:E12)</f>
        <v>0</v>
      </c>
      <c r="F6" s="103">
        <f aca="true" t="shared" si="1" ref="F6:N6">+SUM(F7:F12)</f>
        <v>0</v>
      </c>
      <c r="G6" s="103">
        <f t="shared" si="1"/>
        <v>0</v>
      </c>
      <c r="H6" s="103">
        <f t="shared" si="1"/>
        <v>0</v>
      </c>
      <c r="I6" s="103">
        <f t="shared" si="1"/>
        <v>0</v>
      </c>
      <c r="J6" s="103">
        <f t="shared" si="1"/>
        <v>0</v>
      </c>
      <c r="K6" s="103">
        <f t="shared" si="1"/>
        <v>0</v>
      </c>
      <c r="L6" s="103">
        <f t="shared" si="1"/>
        <v>0</v>
      </c>
      <c r="M6" s="103">
        <f t="shared" si="1"/>
        <v>0</v>
      </c>
      <c r="N6" s="103">
        <f t="shared" si="1"/>
        <v>0</v>
      </c>
    </row>
    <row r="7" spans="2:14" ht="15">
      <c r="B7" s="74" t="s">
        <v>179</v>
      </c>
      <c r="C7" s="22" t="s">
        <v>115</v>
      </c>
      <c r="D7" s="54"/>
      <c r="E7" s="98"/>
      <c r="F7" s="98"/>
      <c r="G7" s="98"/>
      <c r="H7" s="98"/>
      <c r="I7" s="98"/>
      <c r="J7" s="98"/>
      <c r="K7" s="98"/>
      <c r="L7" s="98"/>
      <c r="M7" s="98"/>
      <c r="N7" s="98"/>
    </row>
    <row r="8" spans="2:14" ht="15">
      <c r="B8" s="74" t="s">
        <v>180</v>
      </c>
      <c r="C8" s="22" t="s">
        <v>115</v>
      </c>
      <c r="D8" s="54"/>
      <c r="E8" s="98"/>
      <c r="F8" s="98"/>
      <c r="G8" s="98"/>
      <c r="H8" s="98"/>
      <c r="I8" s="98"/>
      <c r="J8" s="98"/>
      <c r="K8" s="98"/>
      <c r="L8" s="98"/>
      <c r="M8" s="98"/>
      <c r="N8" s="98"/>
    </row>
    <row r="9" spans="2:14" ht="15">
      <c r="B9" s="74" t="s">
        <v>58</v>
      </c>
      <c r="C9" s="22" t="s">
        <v>115</v>
      </c>
      <c r="D9" s="54"/>
      <c r="E9" s="98"/>
      <c r="F9" s="98"/>
      <c r="G9" s="98"/>
      <c r="H9" s="98"/>
      <c r="I9" s="98"/>
      <c r="J9" s="98"/>
      <c r="K9" s="98"/>
      <c r="L9" s="98"/>
      <c r="M9" s="98"/>
      <c r="N9" s="98"/>
    </row>
    <row r="10" spans="2:14" s="16" customFormat="1" ht="15">
      <c r="B10" s="66" t="s">
        <v>181</v>
      </c>
      <c r="C10" s="53" t="s">
        <v>115</v>
      </c>
      <c r="D10" s="54"/>
      <c r="E10" s="54"/>
      <c r="F10" s="54"/>
      <c r="G10" s="54"/>
      <c r="H10" s="54"/>
      <c r="I10" s="54"/>
      <c r="J10" s="54"/>
      <c r="K10" s="54"/>
      <c r="L10" s="54"/>
      <c r="M10" s="54"/>
      <c r="N10" s="54"/>
    </row>
    <row r="11" spans="2:14" ht="15">
      <c r="B11" s="74" t="s">
        <v>74</v>
      </c>
      <c r="C11" s="22" t="s">
        <v>115</v>
      </c>
      <c r="D11" s="54"/>
      <c r="E11" s="98"/>
      <c r="F11" s="98"/>
      <c r="G11" s="98"/>
      <c r="H11" s="98"/>
      <c r="I11" s="98"/>
      <c r="J11" s="98"/>
      <c r="K11" s="98"/>
      <c r="L11" s="98"/>
      <c r="M11" s="98"/>
      <c r="N11" s="98"/>
    </row>
    <row r="12" spans="2:14" ht="17.25">
      <c r="B12" s="74" t="s">
        <v>182</v>
      </c>
      <c r="C12" s="22" t="s">
        <v>115</v>
      </c>
      <c r="D12" s="104"/>
      <c r="E12" s="105"/>
      <c r="F12" s="105"/>
      <c r="G12" s="105"/>
      <c r="H12" s="105"/>
      <c r="I12" s="105"/>
      <c r="J12" s="105"/>
      <c r="K12" s="105"/>
      <c r="L12" s="105"/>
      <c r="M12" s="105"/>
      <c r="N12" s="105"/>
    </row>
    <row r="13" ht="15">
      <c r="D13" s="16"/>
    </row>
    <row r="14" spans="2:14" ht="15">
      <c r="B14" s="101" t="s">
        <v>183</v>
      </c>
      <c r="C14" s="102" t="s">
        <v>115</v>
      </c>
      <c r="D14" s="106">
        <f>+SUM(D15:D17)</f>
        <v>0</v>
      </c>
      <c r="E14" s="103">
        <f aca="true" t="shared" si="2" ref="E14:N14">+SUM(E15:E17)</f>
        <v>0</v>
      </c>
      <c r="F14" s="103">
        <f t="shared" si="2"/>
        <v>0</v>
      </c>
      <c r="G14" s="103">
        <f t="shared" si="2"/>
        <v>0</v>
      </c>
      <c r="H14" s="103">
        <f t="shared" si="2"/>
        <v>0</v>
      </c>
      <c r="I14" s="103">
        <f t="shared" si="2"/>
        <v>0</v>
      </c>
      <c r="J14" s="103">
        <f t="shared" si="2"/>
        <v>0</v>
      </c>
      <c r="K14" s="103">
        <f t="shared" si="2"/>
        <v>0</v>
      </c>
      <c r="L14" s="103">
        <f t="shared" si="2"/>
        <v>0</v>
      </c>
      <c r="M14" s="103">
        <f t="shared" si="2"/>
        <v>0</v>
      </c>
      <c r="N14" s="103">
        <f t="shared" si="2"/>
        <v>0</v>
      </c>
    </row>
    <row r="15" spans="2:14" ht="15">
      <c r="B15" s="74" t="s">
        <v>184</v>
      </c>
      <c r="C15" s="22" t="s">
        <v>115</v>
      </c>
      <c r="D15" s="54"/>
      <c r="E15" s="98"/>
      <c r="F15" s="98"/>
      <c r="G15" s="98"/>
      <c r="H15" s="98"/>
      <c r="I15" s="98"/>
      <c r="J15" s="98"/>
      <c r="K15" s="98"/>
      <c r="L15" s="98"/>
      <c r="M15" s="98"/>
      <c r="N15" s="98"/>
    </row>
    <row r="16" spans="2:14" ht="15">
      <c r="B16" s="74" t="s">
        <v>179</v>
      </c>
      <c r="C16" s="22" t="s">
        <v>115</v>
      </c>
      <c r="D16" s="54"/>
      <c r="E16" s="98"/>
      <c r="F16" s="98"/>
      <c r="G16" s="98"/>
      <c r="H16" s="98"/>
      <c r="I16" s="98"/>
      <c r="J16" s="98"/>
      <c r="K16" s="98"/>
      <c r="L16" s="98"/>
      <c r="M16" s="98"/>
      <c r="N16" s="98"/>
    </row>
    <row r="17" spans="2:14" s="16" customFormat="1" ht="15">
      <c r="B17" s="66" t="s">
        <v>185</v>
      </c>
      <c r="C17" s="53" t="s">
        <v>115</v>
      </c>
      <c r="D17" s="54"/>
      <c r="E17" s="54"/>
      <c r="F17" s="54"/>
      <c r="G17" s="54"/>
      <c r="H17" s="54"/>
      <c r="I17" s="54"/>
      <c r="J17" s="54"/>
      <c r="K17" s="54"/>
      <c r="L17" s="54"/>
      <c r="M17" s="54"/>
      <c r="N17" s="54"/>
    </row>
    <row r="19" spans="2:14" ht="15">
      <c r="B19" s="107" t="s">
        <v>186</v>
      </c>
      <c r="C19" s="108" t="s">
        <v>115</v>
      </c>
      <c r="D19" s="109">
        <f>+D6+D14</f>
        <v>0</v>
      </c>
      <c r="E19" s="109">
        <f aca="true" t="shared" si="3" ref="E19:N19">+E6+E14</f>
        <v>0</v>
      </c>
      <c r="F19" s="109">
        <f t="shared" si="3"/>
        <v>0</v>
      </c>
      <c r="G19" s="109">
        <f t="shared" si="3"/>
        <v>0</v>
      </c>
      <c r="H19" s="109">
        <f t="shared" si="3"/>
        <v>0</v>
      </c>
      <c r="I19" s="109">
        <f t="shared" si="3"/>
        <v>0</v>
      </c>
      <c r="J19" s="109">
        <f t="shared" si="3"/>
        <v>0</v>
      </c>
      <c r="K19" s="109">
        <f t="shared" si="3"/>
        <v>0</v>
      </c>
      <c r="L19" s="109">
        <f t="shared" si="3"/>
        <v>0</v>
      </c>
      <c r="M19" s="109">
        <f t="shared" si="3"/>
        <v>0</v>
      </c>
      <c r="N19" s="109">
        <f t="shared" si="3"/>
        <v>0</v>
      </c>
    </row>
    <row r="21" spans="2:14" ht="15">
      <c r="B21" s="16" t="s">
        <v>47</v>
      </c>
      <c r="C21" s="22" t="s">
        <v>115</v>
      </c>
      <c r="D21" s="98"/>
      <c r="E21" s="98"/>
      <c r="F21" s="98"/>
      <c r="G21" s="98"/>
      <c r="H21" s="98"/>
      <c r="I21" s="98"/>
      <c r="J21" s="98"/>
      <c r="K21" s="98"/>
      <c r="L21" s="98"/>
      <c r="M21" s="98"/>
      <c r="N21" s="98"/>
    </row>
    <row r="22" spans="2:14" ht="15">
      <c r="B22" s="15" t="s">
        <v>187</v>
      </c>
      <c r="C22" s="22" t="s">
        <v>115</v>
      </c>
      <c r="D22" s="98"/>
      <c r="E22" s="98"/>
      <c r="F22" s="98"/>
      <c r="G22" s="98"/>
      <c r="H22" s="98"/>
      <c r="I22" s="98"/>
      <c r="J22" s="98"/>
      <c r="K22" s="98"/>
      <c r="L22" s="98"/>
      <c r="M22" s="98"/>
      <c r="N22" s="98"/>
    </row>
    <row r="23" spans="2:14" ht="15">
      <c r="B23" s="15" t="s">
        <v>188</v>
      </c>
      <c r="C23" s="22" t="s">
        <v>115</v>
      </c>
      <c r="D23" s="98"/>
      <c r="E23" s="98"/>
      <c r="F23" s="98"/>
      <c r="G23" s="98"/>
      <c r="H23" s="98"/>
      <c r="I23" s="98"/>
      <c r="J23" s="98"/>
      <c r="K23" s="98"/>
      <c r="L23" s="98"/>
      <c r="M23" s="98"/>
      <c r="N23" s="98"/>
    </row>
    <row r="24" spans="2:14" ht="15">
      <c r="B24" s="15" t="s">
        <v>189</v>
      </c>
      <c r="C24" s="22" t="s">
        <v>115</v>
      </c>
      <c r="D24" s="54"/>
      <c r="E24" s="98"/>
      <c r="F24" s="98"/>
      <c r="G24" s="98"/>
      <c r="H24" s="98"/>
      <c r="I24" s="98"/>
      <c r="J24" s="98"/>
      <c r="K24" s="98"/>
      <c r="L24" s="98"/>
      <c r="M24" s="98"/>
      <c r="N24" s="98"/>
    </row>
    <row r="25" spans="2:14" ht="15">
      <c r="B25" s="15" t="s">
        <v>106</v>
      </c>
      <c r="C25" s="22" t="s">
        <v>115</v>
      </c>
      <c r="D25" s="54"/>
      <c r="E25" s="98"/>
      <c r="F25" s="98"/>
      <c r="G25" s="98"/>
      <c r="H25" s="98"/>
      <c r="I25" s="98"/>
      <c r="J25" s="98"/>
      <c r="K25" s="98"/>
      <c r="L25" s="98"/>
      <c r="M25" s="98"/>
      <c r="N25" s="98"/>
    </row>
    <row r="26" spans="2:14" ht="15">
      <c r="B26" s="15" t="s">
        <v>109</v>
      </c>
      <c r="C26" s="22" t="s">
        <v>115</v>
      </c>
      <c r="D26" s="54"/>
      <c r="E26" s="98"/>
      <c r="F26" s="98"/>
      <c r="G26" s="98"/>
      <c r="H26" s="98"/>
      <c r="I26" s="98"/>
      <c r="J26" s="98"/>
      <c r="K26" s="98"/>
      <c r="L26" s="98"/>
      <c r="M26" s="98"/>
      <c r="N26" s="98"/>
    </row>
    <row r="27" spans="2:14" ht="15">
      <c r="B27" s="15" t="s">
        <v>121</v>
      </c>
      <c r="C27" s="22" t="s">
        <v>115</v>
      </c>
      <c r="D27" s="98"/>
      <c r="E27" s="98"/>
      <c r="F27" s="98"/>
      <c r="G27" s="98"/>
      <c r="H27" s="98"/>
      <c r="I27" s="98"/>
      <c r="J27" s="98"/>
      <c r="K27" s="98"/>
      <c r="L27" s="98"/>
      <c r="M27" s="98"/>
      <c r="N27" s="98"/>
    </row>
    <row r="28" spans="2:14" ht="15">
      <c r="B28" s="15" t="s">
        <v>127</v>
      </c>
      <c r="C28" s="22" t="s">
        <v>115</v>
      </c>
      <c r="D28" s="98"/>
      <c r="E28" s="98"/>
      <c r="F28" s="98"/>
      <c r="G28" s="98"/>
      <c r="H28" s="98"/>
      <c r="I28" s="98"/>
      <c r="J28" s="98"/>
      <c r="K28" s="98"/>
      <c r="L28" s="98"/>
      <c r="M28" s="98"/>
      <c r="N28" s="98"/>
    </row>
    <row r="29" spans="2:14" ht="15">
      <c r="B29" s="15" t="s">
        <v>190</v>
      </c>
      <c r="C29" s="22" t="s">
        <v>115</v>
      </c>
      <c r="D29" s="98"/>
      <c r="E29" s="98"/>
      <c r="F29" s="98"/>
      <c r="G29" s="98"/>
      <c r="H29" s="98"/>
      <c r="I29" s="98"/>
      <c r="J29" s="98"/>
      <c r="K29" s="98"/>
      <c r="L29" s="98"/>
      <c r="M29" s="98"/>
      <c r="N29" s="98"/>
    </row>
    <row r="30" spans="2:14" s="16" customFormat="1" ht="17.25">
      <c r="B30" s="16" t="s">
        <v>191</v>
      </c>
      <c r="C30" s="53" t="s">
        <v>115</v>
      </c>
      <c r="D30" s="54"/>
      <c r="E30" s="54"/>
      <c r="F30" s="54"/>
      <c r="G30" s="54"/>
      <c r="H30" s="54"/>
      <c r="I30" s="54"/>
      <c r="J30" s="54"/>
      <c r="K30" s="54"/>
      <c r="L30" s="54"/>
      <c r="M30" s="54"/>
      <c r="N30" s="54"/>
    </row>
    <row r="31" spans="2:14" ht="15">
      <c r="B31" s="15" t="s">
        <v>192</v>
      </c>
      <c r="C31" s="22" t="s">
        <v>115</v>
      </c>
      <c r="D31" s="98"/>
      <c r="E31" s="98"/>
      <c r="F31" s="98"/>
      <c r="G31" s="98"/>
      <c r="H31" s="98"/>
      <c r="I31" s="98"/>
      <c r="J31" s="98"/>
      <c r="K31" s="98"/>
      <c r="L31" s="98"/>
      <c r="M31" s="98"/>
      <c r="N31" s="98"/>
    </row>
    <row r="33" spans="2:14" ht="15">
      <c r="B33" s="107" t="s">
        <v>165</v>
      </c>
      <c r="C33" s="108" t="s">
        <v>115</v>
      </c>
      <c r="D33" s="109">
        <f>+SUM(D21:D31)</f>
        <v>0</v>
      </c>
      <c r="E33" s="109">
        <f aca="true" t="shared" si="4" ref="E33:N33">+SUM(E21:E31)</f>
        <v>0</v>
      </c>
      <c r="F33" s="109">
        <f t="shared" si="4"/>
        <v>0</v>
      </c>
      <c r="G33" s="109">
        <f t="shared" si="4"/>
        <v>0</v>
      </c>
      <c r="H33" s="109">
        <f t="shared" si="4"/>
        <v>0</v>
      </c>
      <c r="I33" s="109">
        <f t="shared" si="4"/>
        <v>0</v>
      </c>
      <c r="J33" s="109">
        <f t="shared" si="4"/>
        <v>0</v>
      </c>
      <c r="K33" s="109">
        <f t="shared" si="4"/>
        <v>0</v>
      </c>
      <c r="L33" s="109">
        <f t="shared" si="4"/>
        <v>0</v>
      </c>
      <c r="M33" s="109">
        <f t="shared" si="4"/>
        <v>0</v>
      </c>
      <c r="N33" s="109">
        <f t="shared" si="4"/>
        <v>0</v>
      </c>
    </row>
    <row r="35" spans="2:14" ht="15">
      <c r="B35" s="107" t="s">
        <v>193</v>
      </c>
      <c r="C35" s="108" t="s">
        <v>115</v>
      </c>
      <c r="D35" s="109">
        <f>+D19-D33</f>
        <v>0</v>
      </c>
      <c r="E35" s="109">
        <f aca="true" t="shared" si="5" ref="E35:N35">+E19-E33</f>
        <v>0</v>
      </c>
      <c r="F35" s="109">
        <f t="shared" si="5"/>
        <v>0</v>
      </c>
      <c r="G35" s="109">
        <f t="shared" si="5"/>
        <v>0</v>
      </c>
      <c r="H35" s="109">
        <f t="shared" si="5"/>
        <v>0</v>
      </c>
      <c r="I35" s="109">
        <f t="shared" si="5"/>
        <v>0</v>
      </c>
      <c r="J35" s="109">
        <f t="shared" si="5"/>
        <v>0</v>
      </c>
      <c r="K35" s="109">
        <f t="shared" si="5"/>
        <v>0</v>
      </c>
      <c r="L35" s="109">
        <f t="shared" si="5"/>
        <v>0</v>
      </c>
      <c r="M35" s="109">
        <f t="shared" si="5"/>
        <v>0</v>
      </c>
      <c r="N35" s="109">
        <f t="shared" si="5"/>
        <v>0</v>
      </c>
    </row>
    <row r="36" spans="4:14" ht="15">
      <c r="D36" s="51"/>
      <c r="E36" s="51"/>
      <c r="F36" s="51"/>
      <c r="G36" s="51"/>
      <c r="H36" s="51"/>
      <c r="I36" s="51"/>
      <c r="J36" s="51"/>
      <c r="K36" s="51"/>
      <c r="L36" s="51"/>
      <c r="M36" s="51"/>
      <c r="N36" s="51"/>
    </row>
    <row r="37" spans="2:14" ht="15">
      <c r="B37" s="30" t="s">
        <v>194</v>
      </c>
      <c r="D37" s="98"/>
      <c r="E37" s="98"/>
      <c r="F37" s="98"/>
      <c r="G37" s="98"/>
      <c r="H37" s="98"/>
      <c r="I37" s="98"/>
      <c r="J37" s="98"/>
      <c r="K37" s="98"/>
      <c r="L37" s="98"/>
      <c r="M37" s="98"/>
      <c r="N37" s="98"/>
    </row>
    <row r="38" spans="2:14" ht="15">
      <c r="B38" s="30" t="s">
        <v>195</v>
      </c>
      <c r="D38" s="51"/>
      <c r="E38" s="51"/>
      <c r="F38" s="51"/>
      <c r="G38" s="51"/>
      <c r="H38" s="51"/>
      <c r="I38" s="51"/>
      <c r="J38" s="51"/>
      <c r="K38" s="51"/>
      <c r="L38" s="51"/>
      <c r="M38" s="51"/>
      <c r="N38" s="51"/>
    </row>
    <row r="39" ht="15">
      <c r="D39" s="51"/>
    </row>
    <row r="40" spans="4:14" ht="15">
      <c r="D40" s="51"/>
      <c r="E40" s="51"/>
      <c r="F40" s="51"/>
      <c r="G40" s="51"/>
      <c r="H40" s="51"/>
      <c r="I40" s="51"/>
      <c r="J40" s="51"/>
      <c r="K40" s="51"/>
      <c r="L40" s="51"/>
      <c r="M40" s="51"/>
      <c r="N40" s="51"/>
    </row>
    <row r="41" spans="2:14" ht="15">
      <c r="B41" s="30"/>
      <c r="D41" s="98"/>
      <c r="E41" s="98"/>
      <c r="F41" s="98"/>
      <c r="G41" s="98"/>
      <c r="H41" s="98"/>
      <c r="I41" s="98"/>
      <c r="J41" s="98"/>
      <c r="K41" s="98"/>
      <c r="L41" s="98"/>
      <c r="M41" s="98"/>
      <c r="N41" s="98"/>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Coordinación Portafolio &amp; Proyecciones</Manager>
  <Company>Ecopetrol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Modelo Inversionistas 070627</dc:title>
  <dc:subject>Emisión de Acciones (primaria) 070827</dc:subject>
  <dc:creator>Ecopetrol</dc:creator>
  <cp:keywords>Modelos valoración, capitalización, plan de negocio, proyecciones</cp:keywords>
  <dc:description>Versión publicada en el WEB Site de Ecopetrol para uso de los potenciales inversionistas, con las restriccciones mencionadas en el disclaimer del interior del archivo.</dc:description>
  <cp:lastModifiedBy>Diana Lasprilla</cp:lastModifiedBy>
  <dcterms:created xsi:type="dcterms:W3CDTF">2007-08-23T15:34:58Z</dcterms:created>
  <dcterms:modified xsi:type="dcterms:W3CDTF">2007-08-23T15:44:27Z</dcterms:modified>
  <cp:category>Modelos Plan de Negocio Ecopetrol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ies>
</file>